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v002\牟岐町役場\総務課\財政\財政\財政状況資料集\R05年度　財政状況資料集\"/>
    </mc:Choice>
  </mc:AlternateContent>
  <xr:revisionPtr revIDLastSave="0" documentId="13_ncr:1_{BF8727FF-05BC-4B04-B460-2823FD75B4A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<sst xmlns="http://schemas.openxmlformats.org/spreadsheetml/2006/main" count="1146" uniqueCount="558">
  <si>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</si>
  <si>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</si>
  <si>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</si>
  <si>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</si>
  <si>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</si>
  <si>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</si>
  <si>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</si>
  <si>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</si>
  <si>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</si>
  <si>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</si>
  <si>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</si>
  <si>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</si>
  <si>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</si>
  <si>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</si>
  <si>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</si>
  <si>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</si>
  <si>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</si>
  <si>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</si>
  <si>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</si>
  <si>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</si>
  <si>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</si>
  <si>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</si>
  <si>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</si>
  <si>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</si>
  <si>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</si>
  <si>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</si>
  <si>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</si>
  <si>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</si>
  <si>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</si>
  <si>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</si>
  <si>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</si>
  <si>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</si>
  <si>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</si>
  <si>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</si>
  <si>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</si>
  <si>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</si>
  <si>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</si>
  <si>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</si>
  <si>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</si>
  <si>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</si>
  <si>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</si>
  <si>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</si>
  <si>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</si>
  <si>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</si>
  <si>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</si>
  <si>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</si>
  <si>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</si>
  <si>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</si>
  <si>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</si>
  <si>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</si>
  <si>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</si>
  <si>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</si>
  <si>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</si>
  <si>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</si>
  <si>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</si>
  <si>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</si>
  <si>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</si>
  <si>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</si>
  <si>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</si>
  <si>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</si>
  <si>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</si>
  <si>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</si>
  <si>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</si>
  <si>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</si>
  <si>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</si>
  <si>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</si>
  <si>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</si>
  <si>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</si>
  <si>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</si>
  <si>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</si>
  <si>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</si>
  <si>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</si>
  <si>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</si>
  <si>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</si>
  <si>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</si>
  <si>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</si>
  <si>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</si>
  <si>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</si>
  <si>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</si>
  <si>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</si>
  <si>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</si>
  <si>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</si>
  <si>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</si>
  <si>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</si>
  <si>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</si>
  <si>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</si>
  <si>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</si>
  <si>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</si>
  <si>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</si>
  <si>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</si>
  <si>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</si>
  <si>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</si>
  <si>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</si>
  <si>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</si>
  <si>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</si>
  <si>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</si>
  <si>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</si>
  <si>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</si>
  <si>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</si>
  <si>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</si>
  <si>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</si>
  <si>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</si>
  <si>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</si>
  <si>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</si>
  <si>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</si>
  <si>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</si>
  <si>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</si>
  <si>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</si>
  <si>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</si>
  <si>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</si>
  <si>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</si>
  <si>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</si>
  <si>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</si>
  <si>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</si>
  <si>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</si>
  <si>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</si>
  <si>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</si>
  <si>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</si>
  <si>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</si>
  <si>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</si>
  <si>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</si>
  <si>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</si>
  <si>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</si>
  <si>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</si>
  <si>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</si>
  <si>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</si>
  <si>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</si>
  <si>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</si>
  <si>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</si>
  <si>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</si>
  <si>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</si>
  <si>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</si>
  <si>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</si>
  <si>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</si>
  <si>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</si>
  <si>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</si>
  <si>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</si>
  <si>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</si>
  <si>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</si>
  <si>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</si>
  <si>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</si>
  <si>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</si>
  <si>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</si>
  <si>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</si>
  <si>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</si>
  <si>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</si>
  <si>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</si>
  <si>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</si>
  <si>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</si>
  <si>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</si>
  <si>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</si>
  <si>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</si>
  <si>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</si>
  <si>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</si>
  <si>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</si>
  <si>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</si>
  <si>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</si>
  <si>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</si>
  <si>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</si>
  <si>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</si>
  <si>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</si>
  <si>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</si>
  <si>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</si>
  <si>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</si>
  <si>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</si>
  <si>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</si>
  <si>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</si>
  <si>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</si>
  <si>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</si>
  <si>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</si>
  <si>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</si>
  <si>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</si>
  <si>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</si>
  <si>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</si>
  <si>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</si>
  <si>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</si>
  <si>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</si>
  <si>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</si>
  <si>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</si>
  <si>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</si>
  <si>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</si>
  <si>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</si>
  <si>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</si>
  <si>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</si>
  <si>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</si>
  <si>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</si>
  <si>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</si>
  <si>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</si>
  <si>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</si>
  <si>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</si>
  <si>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</si>
  <si>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</si>
  <si>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</si>
  <si>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</si>
  <si>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</si>
  <si>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</si>
  <si>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</si>
  <si>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</si>
  <si>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</si>
  <si>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</si>
  <si>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</si>
  <si>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</si>
  <si>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</si>
  <si>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徳島県牟岐町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</si>
  <si>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</si>
  <si>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</si>
  <si>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</si>
  <si>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</si>
  <si>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</si>
  <si>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</si>
  <si>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</si>
  <si>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</si>
  <si>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</si>
  <si>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</si>
  <si>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</si>
  <si>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</si>
  <si>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</si>
  <si>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</si>
  <si>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</si>
  <si>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</si>
  <si>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</si>
  <si>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</si>
  <si>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</si>
  <si>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</si>
  <si>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</si>
  <si>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</si>
  <si>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</si>
  <si>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</si>
  <si>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</si>
  <si>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</si>
  <si>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</si>
  <si>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</si>
  <si>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</si>
  <si>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</si>
  <si>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</si>
  <si>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</si>
  <si>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</si>
  <si>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</si>
  <si>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</si>
  <si>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</si>
  <si>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</si>
  <si>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</si>
  <si>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</si>
  <si>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</si>
  <si>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</si>
  <si>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</si>
  <si>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</si>
  <si>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</si>
  <si>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</si>
  <si>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</si>
  <si>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</si>
  <si>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</si>
  <si>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</si>
  <si>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</si>
  <si>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</si>
  <si>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</si>
  <si>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</si>
  <si>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</si>
  <si>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</si>
  <si>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</si>
  <si>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</si>
  <si>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</si>
  <si>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</si>
  <si>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</si>
  <si>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</si>
  <si>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</si>
  <si>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</si>
  <si>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</si>
  <si>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</si>
  <si>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</si>
  <si>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</si>
  <si>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</si>
  <si>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</si>
  <si>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</si>
  <si>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</si>
  <si>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</si>
  <si>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</si>
  <si>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</si>
  <si>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</si>
  <si>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</si>
  <si>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</si>
  <si>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</si>
  <si>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</si>
  <si>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</si>
  <si>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</si>
  <si>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</si>
  <si>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</si>
  <si>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</si>
  <si>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</si>
  <si>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</si>
  <si>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</si>
  <si>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</si>
  <si>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</si>
  <si>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</si>
  <si>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</si>
  <si>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</si>
  <si>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</si>
  <si>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</si>
  <si>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</si>
  <si>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</si>
  <si>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</si>
  <si>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</si>
  <si>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</si>
  <si>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</si>
  <si>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</si>
  <si>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</si>
  <si>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</si>
  <si>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</si>
  <si>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</si>
  <si>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</si>
  <si>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</si>
  <si>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</si>
  <si>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</si>
  <si>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</si>
  <si>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</si>
  <si>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</si>
  <si>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</si>
  <si>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</si>
  <si>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</si>
  <si>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</si>
  <si>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</si>
  <si>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</si>
  <si>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</si>
  <si>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</si>
  <si>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</si>
  <si>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</si>
  <si>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</si>
  <si>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</si>
  <si>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</si>
  <si>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</si>
  <si>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</si>
  <si>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</si>
  <si>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</si>
  <si>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</si>
  <si>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</si>
  <si>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</si>
  <si>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</si>
  <si>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</si>
  <si>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</si>
  <si>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</si>
  <si>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</si>
  <si>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</si>
  <si>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</si>
  <si>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</si>
  <si>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</si>
  <si>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</si>
  <si>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</si>
  <si>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</si>
  <si>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</si>
  <si>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</si>
  <si>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</si>
  <si>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</si>
  <si>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</si>
  <si>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</si>
  <si>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徳島県牟岐町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</si>
  <si>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</si>
  <si>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</si>
  <si>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</si>
  <si>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</si>
  <si>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</si>
  <si>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</si>
  <si>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</si>
  <si>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</si>
  <si>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</si>
  <si>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</si>
  <si>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</si>
  <si>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</si>
  <si>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</si>
  <si>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</si>
  <si>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</si>
  <si>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</si>
  <si>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</si>
  <si>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</si>
  <si>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</si>
  <si>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</si>
  <si>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</si>
  <si>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</si>
  <si>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</si>
  <si>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</si>
  <si>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</si>
  <si>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</si>
  <si>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</si>
  <si>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</si>
  <si>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</si>
  <si>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</si>
  <si>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</si>
  <si>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</si>
  <si>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</si>
  <si>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</si>
  <si>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</si>
  <si>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</si>
  <si>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</si>
  <si>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</si>
  <si>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</si>
  <si>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</si>
  <si>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</si>
  <si>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</si>
  <si>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</si>
  <si>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</si>
  <si>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</si>
  <si>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</si>
  <si>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</si>
  <si>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</si>
  <si>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</si>
  <si>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</si>
  <si>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</si>
  <si>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</si>
  <si>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</si>
  <si>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</si>
  <si>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</si>
  <si>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</si>
  <si>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</si>
  <si>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</si>
  <si>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</si>
  <si>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</si>
  <si>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</si>
  <si>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</si>
  <si>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</si>
  <si>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</si>
  <si>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</si>
  <si>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</si>
  <si>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</si>
  <si>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</si>
  <si>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</si>
  <si>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</si>
  <si>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</si>
  <si>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</si>
  <si>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</si>
  <si>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</si>
  <si>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</si>
  <si>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</si>
  <si>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</si>
  <si>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</si>
  <si>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</si>
  <si>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</si>
  <si>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</si>
  <si>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</si>
  <si>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</si>
  <si>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</si>
  <si>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</si>
  <si>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</si>
  <si>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</si>
  <si>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</si>
  <si>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</si>
  <si>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</si>
  <si>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</si>
  <si>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</si>
  <si>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</si>
  <si>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</si>
  <si>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</si>
  <si>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</si>
  <si>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</si>
  <si>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</si>
  <si>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</si>
  <si>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</si>
  <si>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</si>
  <si>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</si>
  <si>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</si>
  <si>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</si>
  <si>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</si>
  <si>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</si>
  <si>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</si>
  <si>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</si>
  <si>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</si>
  <si>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</si>
  <si>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</si>
  <si>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</si>
  <si>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</si>
  <si>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</si>
  <si>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</si>
  <si>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</si>
  <si>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</si>
  <si>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</si>
  <si>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</si>
  <si>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</si>
  <si>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</si>
  <si>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</si>
  <si>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</si>
  <si>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</si>
  <si>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</si>
  <si>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</si>
  <si>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</si>
  <si>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</si>
  <si>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</si>
  <si>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</si>
  <si>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</si>
  <si>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</si>
  <si>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</si>
  <si>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</si>
  <si>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</si>
  <si>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</si>
  <si>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</si>
  <si>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</si>
  <si>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</si>
  <si>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</si>
  <si>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</si>
  <si>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</si>
  <si>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</si>
  <si>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</si>
  <si>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</si>
  <si>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</si>
  <si>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</si>
  <si>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</si>
  <si>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</si>
  <si>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</si>
  <si>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</si>
  <si>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</si>
  <si>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</si>
  <si>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</si>
  <si>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</si>
  <si>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</si>
  <si>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</si>
  <si>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</si>
  <si>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</si>
  <si>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</si>
  <si>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</si>
  <si>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</si>
  <si>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</si>
  <si>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</si>
  <si>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</si>
  <si>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</si>
  <si>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</si>
  <si>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</si>
  <si>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</si>
  <si>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</si>
  <si>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</si>
  <si>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</si>
  <si>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</si>
  <si>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</si>
  <si>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3.97</t>
  </si>
  <si>
    <t>▲ 0.23</t>
  </si>
  <si>
    <t>一般会計</t>
  </si>
  <si>
    <t>牟岐町簡易水道事業会計</t>
  </si>
  <si>
    <t>牟岐町国民健康保険特別会計</t>
  </si>
  <si>
    <t>牟岐町介護保険特別会計</t>
  </si>
  <si>
    <t>牟岐町後期高齢者医療特別会計</t>
  </si>
  <si>
    <t>牟岐町青少年健全育成センター特別会計</t>
  </si>
  <si>
    <t>その他会計（赤字）</t>
  </si>
  <si>
    <t>その他会計（黒字）</t>
  </si>
  <si>
    <t>R01</t>
    <phoneticPr fontId="5"/>
  </si>
  <si>
    <t>R02</t>
    <phoneticPr fontId="5"/>
  </si>
  <si>
    <t>R03</t>
    <phoneticPr fontId="5"/>
  </si>
  <si>
    <t>R04</t>
    <phoneticPr fontId="5"/>
  </si>
  <si>
    <t>R05</t>
    <phoneticPr fontId="5"/>
  </si>
  <si>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</si>
  <si>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</si>
  <si>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t>
    <phoneticPr fontId="10"/>
  </si>
  <si>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</si>
  <si>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</si>
  <si>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</si>
  <si>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</si>
  <si>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</si>
  <si>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</si>
  <si>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</si>
  <si>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</si>
  <si>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ふるさと応援基金</t>
    <rPh sb="4" eb="6">
      <t>オウエン</t>
    </rPh>
    <rPh sb="6" eb="8">
      <t>キキン</t>
    </rPh>
    <phoneticPr fontId="5"/>
  </si>
  <si>
    <t>森林・林業活性化基金</t>
    <rPh sb="0" eb="2">
      <t>シンリン</t>
    </rPh>
    <rPh sb="3" eb="5">
      <t>リンギョウ</t>
    </rPh>
    <rPh sb="5" eb="8">
      <t>カッセイカ</t>
    </rPh>
    <rPh sb="8" eb="10">
      <t>キキン</t>
    </rPh>
    <phoneticPr fontId="2"/>
  </si>
  <si>
    <t>ふるさと・水と土の保全基金</t>
    <rPh sb="5" eb="6">
      <t>ミズ</t>
    </rPh>
    <rPh sb="7" eb="8">
      <t>ツチ</t>
    </rPh>
    <rPh sb="9" eb="11">
      <t>ホゼン</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</si>
</sst>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A747-4CDF-B09E-077E64D0AB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20420</c:v>
                </c:pt>
                <c:pt idx="1">
                  <c:v>123570</c:v>
                </c:pt>
                <c:pt idx="2">
                  <c:v>65888</c:v>
                </c:pt>
                <c:pt idx="3">
                  <c:v>61703</c:v>
                </c:pt>
                <c:pt idx="4">
                  <c:v>78524</c:v>
                </c:pt>
              </c:numCache>
            </c:numRef>
          </c:val>
          <c:smooth val="0"/>
          <c:extLst>
            <c:ext xmlns:c16="http://schemas.microsoft.com/office/drawing/2014/chart" uri="{C3380CC4-5D6E-409C-BE32-E72D297353CC}">
              <c16:uniqueId val="{00000001-A747-4CDF-B09E-077E64D0AB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13.03</c:v>
                </c:pt>
                <c:pt idx="1">
                  <c:v>12.94</c:v>
                </c:pt>
                <c:pt idx="2">
                  <c:v>15.12</c:v>
                </c:pt>
                <c:pt idx="3">
                  <c:v>17.09</c:v>
                </c:pt>
                <c:pt idx="4">
                  <c:v>12.5</c:v>
                </c:pt>
              </c:numCache>
            </c:numRef>
          </c:val>
          <c:extLst>
            <c:ext xmlns:c16="http://schemas.microsoft.com/office/drawing/2014/chart" uri="{C3380CC4-5D6E-409C-BE32-E72D297353CC}">
              <c16:uniqueId val="{00000000-4565-4FD7-84A3-30DBF5AB94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51.47</c:v>
                </c:pt>
                <c:pt idx="1">
                  <c:v>48.63</c:v>
                </c:pt>
                <c:pt idx="2">
                  <c:v>50.7</c:v>
                </c:pt>
                <c:pt idx="3">
                  <c:v>56.85</c:v>
                </c:pt>
                <c:pt idx="4">
                  <c:v>61.27</c:v>
                </c:pt>
              </c:numCache>
            </c:numRef>
          </c:val>
          <c:extLst>
            <c:ext xmlns:c16="http://schemas.microsoft.com/office/drawing/2014/chart" uri="{C3380CC4-5D6E-409C-BE32-E72D297353CC}">
              <c16:uniqueId val="{00000001-4565-4FD7-84A3-30DBF5AB94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-3.97</c:v>
                </c:pt>
                <c:pt idx="1">
                  <c:v>0.62</c:v>
                </c:pt>
                <c:pt idx="2">
                  <c:v>9.6199999999999992</c:v>
                </c:pt>
                <c:pt idx="3">
                  <c:v>5.82</c:v>
                </c:pt>
                <c:pt idx="4">
                  <c:v>-0.23</c:v>
                </c:pt>
              </c:numCache>
            </c:numRef>
          </c:val>
          <c:smooth val="0"/>
          <c:extLst>
            <c:ext xmlns:c16="http://schemas.microsoft.com/office/drawing/2014/chart" uri="{C3380CC4-5D6E-409C-BE32-E72D297353CC}">
              <c16:uniqueId val="{00000002-4565-4FD7-84A3-30DBF5AB94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77-4FE0-A66E-1CF38149F6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77-4FE0-A66E-1CF38149F6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77-4FE0-A66E-1CF38149F6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77-4FE0-A66E-1CF38149F66A}"/>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0.08</c:v>
                </c:pt>
                <c:pt idx="4">
                  <c:v>#N/A</c:v>
                </c:pt>
                <c:pt idx="5">
                  <c:v>0.05</c:v>
                </c:pt>
                <c:pt idx="6">
                  <c:v>#N/A</c:v>
                </c:pt>
                <c:pt idx="7">
                  <c:v>0.06</c:v>
                </c:pt>
                <c:pt idx="8">
                  <c:v>#N/A</c:v>
                </c:pt>
                <c:pt idx="9">
                  <c:v>0.04</c:v>
                </c:pt>
              </c:numCache>
            </c:numRef>
          </c:val>
          <c:extLst>
            <c:ext xmlns:c16="http://schemas.microsoft.com/office/drawing/2014/chart" uri="{C3380CC4-5D6E-409C-BE32-E72D297353CC}">
              <c16:uniqueId val="{00000004-AD77-4FE0-A66E-1CF38149F66A}"/>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0.08</c:v>
                </c:pt>
                <c:pt idx="4">
                  <c:v>#N/A</c:v>
                </c:pt>
                <c:pt idx="5">
                  <c:v>0.11</c:v>
                </c:pt>
                <c:pt idx="6">
                  <c:v>#N/A</c:v>
                </c:pt>
                <c:pt idx="7">
                  <c:v>0.06</c:v>
                </c:pt>
                <c:pt idx="8">
                  <c:v>#N/A</c:v>
                </c:pt>
                <c:pt idx="9">
                  <c:v>0.1</c:v>
                </c:pt>
              </c:numCache>
            </c:numRef>
          </c:val>
          <c:extLst>
            <c:ext xmlns:c16="http://schemas.microsoft.com/office/drawing/2014/chart" uri="{C3380CC4-5D6E-409C-BE32-E72D297353CC}">
              <c16:uniqueId val="{00000005-AD77-4FE0-A66E-1CF38149F66A}"/>
            </c:ext>
          </c:extLst>
        </c:ser>
        <c:ser>
          <c:idx val="6"/>
          <c:order val="6"/>
          <c:tx>
            <c:strRef>
              <c:f>データシート!$A$33</c:f>
              <c:strCache>
                <c:ptCount val="1"/>
                <c:pt idx="0">
                  <c:v>牟岐町介護保険特別会計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3.44</c:v>
                </c:pt>
                <c:pt idx="2">
                  <c:v>#N/A</c:v>
                </c:pt>
                <c:pt idx="3">
                  <c:v>3.15</c:v>
                </c:pt>
                <c:pt idx="4">
                  <c:v>#N/A</c:v>
                </c:pt>
                <c:pt idx="5">
                  <c:v>3.39</c:v>
                </c:pt>
                <c:pt idx="6">
                  <c:v>#N/A</c:v>
                </c:pt>
                <c:pt idx="7">
                  <c:v>4.8</c:v>
                </c:pt>
                <c:pt idx="8">
                  <c:v>#N/A</c:v>
                </c:pt>
                <c:pt idx="9">
                  <c:v>3.48</c:v>
                </c:pt>
              </c:numCache>
            </c:numRef>
          </c:val>
          <c:extLst>
            <c:ext xmlns:c16="http://schemas.microsoft.com/office/drawing/2014/chart" uri="{C3380CC4-5D6E-409C-BE32-E72D297353CC}">
              <c16:uniqueId val="{00000006-AD77-4FE0-A66E-1CF38149F66A}"/>
            </c:ext>
          </c:extLst>
        </c:ser>
        <c:ser>
          <c:idx val="7"/>
          <c:order val="7"/>
          <c:tx>
            <c:strRef>
              <c:f>データシート!$A$34</c:f>
              <c:strCache>
                <c:ptCount val="1"/>
                <c:pt idx="0">
                  <c:v>牟岐町国民健康保険特別会計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1.89</c:v>
                </c:pt>
                <c:pt idx="2">
                  <c:v>#N/A</c:v>
                </c:pt>
                <c:pt idx="3">
                  <c:v>2.3199999999999998</c:v>
                </c:pt>
                <c:pt idx="4">
                  <c:v>#N/A</c:v>
                </c:pt>
                <c:pt idx="5">
                  <c:v>2.88</c:v>
                </c:pt>
                <c:pt idx="6">
                  <c:v>#N/A</c:v>
                </c:pt>
                <c:pt idx="7">
                  <c:v>3.68</c:v>
                </c:pt>
                <c:pt idx="8">
                  <c:v>#N/A</c:v>
                </c:pt>
                <c:pt idx="9">
                  <c:v>4.43</c:v>
                </c:pt>
              </c:numCache>
            </c:numRef>
          </c:val>
          <c:extLst>
            <c:ext xmlns:c16="http://schemas.microsoft.com/office/drawing/2014/chart" uri="{C3380CC4-5D6E-409C-BE32-E72D297353CC}">
              <c16:uniqueId val="{00000007-AD77-4FE0-A66E-1CF38149F66A}"/>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12.24</c:v>
                </c:pt>
                <c:pt idx="2">
                  <c:v>#N/A</c:v>
                </c:pt>
                <c:pt idx="3">
                  <c:v>11.35</c:v>
                </c:pt>
                <c:pt idx="4">
                  <c:v>#N/A</c:v>
                </c:pt>
                <c:pt idx="5">
                  <c:v>10.050000000000001</c:v>
                </c:pt>
                <c:pt idx="6">
                  <c:v>#N/A</c:v>
                </c:pt>
                <c:pt idx="7">
                  <c:v>12.59</c:v>
                </c:pt>
                <c:pt idx="8">
                  <c:v>#N/A</c:v>
                </c:pt>
                <c:pt idx="9">
                  <c:v>12.29</c:v>
                </c:pt>
              </c:numCache>
            </c:numRef>
          </c:val>
          <c:extLst>
            <c:ext xmlns:c16="http://schemas.microsoft.com/office/drawing/2014/chart" uri="{C3380CC4-5D6E-409C-BE32-E72D297353CC}">
              <c16:uniqueId val="{00000008-AD77-4FE0-A66E-1CF38149F6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12.97</c:v>
                </c:pt>
                <c:pt idx="2">
                  <c:v>#N/A</c:v>
                </c:pt>
                <c:pt idx="3">
                  <c:v>12.85</c:v>
                </c:pt>
                <c:pt idx="4">
                  <c:v>#N/A</c:v>
                </c:pt>
                <c:pt idx="5">
                  <c:v>15.06</c:v>
                </c:pt>
                <c:pt idx="6">
                  <c:v>#N/A</c:v>
                </c:pt>
                <c:pt idx="7">
                  <c:v>17.02</c:v>
                </c:pt>
                <c:pt idx="8">
                  <c:v>#N/A</c:v>
                </c:pt>
                <c:pt idx="9">
                  <c:v>12.45</c:v>
                </c:pt>
              </c:numCache>
            </c:numRef>
          </c:val>
          <c:extLst>
            <c:ext xmlns:c16="http://schemas.microsoft.com/office/drawing/2014/chart" uri="{C3380CC4-5D6E-409C-BE32-E72D297353CC}">
              <c16:uniqueId val="{00000009-AD77-4FE0-A66E-1CF38149F6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346</c:v>
                </c:pt>
                <c:pt idx="5">
                  <c:v>360</c:v>
                </c:pt>
                <c:pt idx="8">
                  <c:v>334</c:v>
                </c:pt>
                <c:pt idx="11">
                  <c:v>301</c:v>
                </c:pt>
                <c:pt idx="14">
                  <c:v>301</c:v>
                </c:pt>
              </c:numCache>
            </c:numRef>
          </c:val>
          <c:extLst>
            <c:ext xmlns:c16="http://schemas.microsoft.com/office/drawing/2014/chart" uri="{C3380CC4-5D6E-409C-BE32-E72D297353CC}">
              <c16:uniqueId val="{00000000-6AEF-467E-8F77-B92C807A86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EF-467E-8F77-B92C807A86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EF-467E-8F77-B92C807A86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7</c:v>
                </c:pt>
                <c:pt idx="6">
                  <c:v>0</c:v>
                </c:pt>
                <c:pt idx="9">
                  <c:v>0</c:v>
                </c:pt>
                <c:pt idx="12">
                  <c:v>0</c:v>
                </c:pt>
              </c:numCache>
            </c:numRef>
          </c:val>
          <c:extLst>
            <c:ext xmlns:c16="http://schemas.microsoft.com/office/drawing/2014/chart" uri="{C3380CC4-5D6E-409C-BE32-E72D297353CC}">
              <c16:uniqueId val="{00000003-6AEF-467E-8F77-B92C807A86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4-6AEF-467E-8F77-B92C807A86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EF-467E-8F77-B92C807A86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EF-467E-8F77-B92C807A86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474</c:v>
                </c:pt>
                <c:pt idx="3">
                  <c:v>510</c:v>
                </c:pt>
                <c:pt idx="6">
                  <c:v>482</c:v>
                </c:pt>
                <c:pt idx="9">
                  <c:v>443</c:v>
                </c:pt>
                <c:pt idx="12">
                  <c:v>446</c:v>
                </c:pt>
              </c:numCache>
            </c:numRef>
          </c:val>
          <c:extLst>
            <c:ext xmlns:c16="http://schemas.microsoft.com/office/drawing/2014/chart" uri="{C3380CC4-5D6E-409C-BE32-E72D297353CC}">
              <c16:uniqueId val="{00000007-6AEF-467E-8F77-B92C807A86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150</c:v>
                </c:pt>
                <c:pt idx="2">
                  <c:v>#N/A</c:v>
                </c:pt>
                <c:pt idx="3">
                  <c:v>#N/A</c:v>
                </c:pt>
                <c:pt idx="4">
                  <c:v>169</c:v>
                </c:pt>
                <c:pt idx="5">
                  <c:v>#N/A</c:v>
                </c:pt>
                <c:pt idx="6">
                  <c:v>#N/A</c:v>
                </c:pt>
                <c:pt idx="7">
                  <c:v>160</c:v>
                </c:pt>
                <c:pt idx="8">
                  <c:v>#N/A</c:v>
                </c:pt>
                <c:pt idx="9">
                  <c:v>#N/A</c:v>
                </c:pt>
                <c:pt idx="10">
                  <c:v>154</c:v>
                </c:pt>
                <c:pt idx="11">
                  <c:v>#N/A</c:v>
                </c:pt>
                <c:pt idx="12">
                  <c:v>#N/A</c:v>
                </c:pt>
                <c:pt idx="13">
                  <c:v>157</c:v>
                </c:pt>
                <c:pt idx="14">
                  <c:v>#N/A</c:v>
                </c:pt>
              </c:numCache>
            </c:numRef>
          </c:val>
          <c:smooth val="0"/>
          <c:extLst>
            <c:ext xmlns:c16="http://schemas.microsoft.com/office/drawing/2014/chart" uri="{C3380CC4-5D6E-409C-BE32-E72D297353CC}">
              <c16:uniqueId val="{00000008-6AEF-467E-8F77-B92C807A86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2427</c:v>
                </c:pt>
                <c:pt idx="5">
                  <c:v>2619</c:v>
                </c:pt>
                <c:pt idx="8">
                  <c:v>2440</c:v>
                </c:pt>
                <c:pt idx="11">
                  <c:v>2379</c:v>
                </c:pt>
                <c:pt idx="14">
                  <c:v>2264</c:v>
                </c:pt>
              </c:numCache>
            </c:numRef>
          </c:val>
          <c:extLst>
            <c:ext xmlns:c16="http://schemas.microsoft.com/office/drawing/2014/chart" uri="{C3380CC4-5D6E-409C-BE32-E72D297353CC}">
              <c16:uniqueId val="{00000000-76A3-4E37-A7C6-DF0879C0D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c:v>
                </c:pt>
                <c:pt idx="5">
                  <c:v>31</c:v>
                </c:pt>
                <c:pt idx="8">
                  <c:v>25</c:v>
                </c:pt>
                <c:pt idx="11">
                  <c:v>18</c:v>
                </c:pt>
                <c:pt idx="14">
                  <c:v>21</c:v>
                </c:pt>
              </c:numCache>
            </c:numRef>
          </c:val>
          <c:extLst>
            <c:ext xmlns:c16="http://schemas.microsoft.com/office/drawing/2014/chart" uri="{C3380CC4-5D6E-409C-BE32-E72D297353CC}">
              <c16:uniqueId val="{00000001-76A3-4E37-A7C6-DF0879C0D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1295</c:v>
                </c:pt>
                <c:pt idx="5">
                  <c:v>1302</c:v>
                </c:pt>
                <c:pt idx="8">
                  <c:v>1478</c:v>
                </c:pt>
                <c:pt idx="11">
                  <c:v>1580</c:v>
                </c:pt>
                <c:pt idx="14">
                  <c:v>1779</c:v>
                </c:pt>
              </c:numCache>
            </c:numRef>
          </c:val>
          <c:extLst>
            <c:ext xmlns:c16="http://schemas.microsoft.com/office/drawing/2014/chart" uri="{C3380CC4-5D6E-409C-BE32-E72D297353CC}">
              <c16:uniqueId val="{00000002-76A3-4E37-A7C6-DF0879C0D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A3-4E37-A7C6-DF0879C0D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A3-4E37-A7C6-DF0879C0D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A3-4E37-A7C6-DF0879C0D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518</c:v>
                </c:pt>
                <c:pt idx="3">
                  <c:v>502</c:v>
                </c:pt>
                <c:pt idx="6">
                  <c:v>471</c:v>
                </c:pt>
                <c:pt idx="9">
                  <c:v>451</c:v>
                </c:pt>
                <c:pt idx="12">
                  <c:v>456</c:v>
                </c:pt>
              </c:numCache>
            </c:numRef>
          </c:val>
          <c:extLst>
            <c:ext xmlns:c16="http://schemas.microsoft.com/office/drawing/2014/chart" uri="{C3380CC4-5D6E-409C-BE32-E72D297353CC}">
              <c16:uniqueId val="{00000006-76A3-4E37-A7C6-DF0879C0D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7-76A3-4E37-A7C6-DF0879C0D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c:v>
                </c:pt>
                <c:pt idx="3">
                  <c:v>110</c:v>
                </c:pt>
                <c:pt idx="6">
                  <c:v>122</c:v>
                </c:pt>
                <c:pt idx="9">
                  <c:v>200</c:v>
                </c:pt>
                <c:pt idx="12">
                  <c:v>170</c:v>
                </c:pt>
              </c:numCache>
            </c:numRef>
          </c:val>
          <c:extLst>
            <c:ext xmlns:c16="http://schemas.microsoft.com/office/drawing/2014/chart" uri="{C3380CC4-5D6E-409C-BE32-E72D297353CC}">
              <c16:uniqueId val="{00000008-76A3-4E37-A7C6-DF0879C0D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A3-4E37-A7C6-DF0879C0D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4039</c:v>
                </c:pt>
                <c:pt idx="3">
                  <c:v>4009</c:v>
                </c:pt>
                <c:pt idx="6">
                  <c:v>3720</c:v>
                </c:pt>
                <c:pt idx="9">
                  <c:v>3448</c:v>
                </c:pt>
                <c:pt idx="12">
                  <c:v>3265</c:v>
                </c:pt>
              </c:numCache>
            </c:numRef>
          </c:val>
          <c:extLst>
            <c:ext xmlns:c16="http://schemas.microsoft.com/office/drawing/2014/chart" uri="{C3380CC4-5D6E-409C-BE32-E72D297353CC}">
              <c16:uniqueId val="{0000000A-76A3-4E37-A7C6-DF0879C0D8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928</c:v>
                </c:pt>
                <c:pt idx="2">
                  <c:v>#N/A</c:v>
                </c:pt>
                <c:pt idx="3">
                  <c:v>#N/A</c:v>
                </c:pt>
                <c:pt idx="4">
                  <c:v>670</c:v>
                </c:pt>
                <c:pt idx="5">
                  <c:v>#N/A</c:v>
                </c:pt>
                <c:pt idx="6">
                  <c:v>#N/A</c:v>
                </c:pt>
                <c:pt idx="7">
                  <c:v>370</c:v>
                </c:pt>
                <c:pt idx="8">
                  <c:v>#N/A</c:v>
                </c:pt>
                <c:pt idx="9">
                  <c:v>#N/A</c:v>
                </c:pt>
                <c:pt idx="10">
                  <c:v>122</c:v>
                </c:pt>
                <c:pt idx="11">
                  <c:v>#N/A</c:v>
                </c:pt>
                <c:pt idx="12">
                  <c:v>#N/A</c:v>
                </c:pt>
                <c:pt idx="13">
                  <c:v>0</c:v>
                </c:pt>
                <c:pt idx="14">
                  <c:v>#N/A</c:v>
                </c:pt>
              </c:numCache>
            </c:numRef>
          </c:val>
          <c:smooth val="0"/>
          <c:extLst>
            <c:ext xmlns:c16="http://schemas.microsoft.com/office/drawing/2014/chart" uri="{C3380CC4-5D6E-409C-BE32-E72D297353CC}">
              <c16:uniqueId val="{0000000B-76A3-4E37-A7C6-DF0879C0D8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1200</c:v>
                </c:pt>
                <c:pt idx="1">
                  <c:v>1300</c:v>
                </c:pt>
                <c:pt idx="2">
                  <c:v>1400</c:v>
                </c:pt>
              </c:numCache>
            </c:numRef>
          </c:val>
          <c:extLst>
            <c:ext xmlns:c16="http://schemas.microsoft.com/office/drawing/2014/chart" uri="{C3380CC4-5D6E-409C-BE32-E72D297353CC}">
              <c16:uniqueId val="{00000000-27D0-443E-8F43-BC90F47D18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222</c:v>
                </c:pt>
                <c:pt idx="1">
                  <c:v>222</c:v>
                </c:pt>
                <c:pt idx="2">
                  <c:v>320</c:v>
                </c:pt>
              </c:numCache>
            </c:numRef>
          </c:val>
          <c:extLst>
            <c:ext xmlns:c16="http://schemas.microsoft.com/office/drawing/2014/chart" uri="{C3380CC4-5D6E-409C-BE32-E72D297353CC}">
              <c16:uniqueId val="{00000001-27D0-443E-8F43-BC90F47D18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c:v>
                </c:pt>
                <c:pt idx="1">
                  <c:v>39</c:v>
                </c:pt>
                <c:pt idx="2">
                  <c:v>42</c:v>
                </c:pt>
              </c:numCache>
            </c:numRef>
          </c:val>
          <c:extLst>
            <c:ext xmlns:c16="http://schemas.microsoft.com/office/drawing/2014/chart" uri="{C3380CC4-5D6E-409C-BE32-E72D297353CC}">
              <c16:uniqueId val="{00000002-27D0-443E-8F43-BC90F47D18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3,548
56.62
3,863,211
3,498,908
285,541
2,284,966
3,265,135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人口の減少や全国平均を上回る高齢化率（令和５年末５４．０％）に加え、漁業・農業の不振、町内に大きな企業が無いなど財政基盤が弱</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、類似団体平均を０．０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ポイント下回っている。今後も財源の確保とともに行政の効率化に努めることにより、財政の健全化を図る。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ポイント増の</a:t>
          </a:r>
          <a:r>
            <a:rPr lang="ja-JP" altLang="en-US" sz="1100" b="0" i="0" baseline="0">
              <a:solidFill>
                <a:schemeClr val="dk1"/>
              </a:solidFill>
              <a:effectLst/>
              <a:latin typeface="+mn-lt"/>
              <a:ea typeface="+mn-ea"/>
              <a:cs typeface="+mn-cs"/>
            </a:rPr>
            <a:t>９３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％となり、類似団体平均に比べ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依然として、人件費、扶助費及び公債費等の義務的経費の比率が高いことから、高水準で推移している。</a:t>
          </a:r>
          <a:r>
            <a:rPr lang="ja-JP" altLang="ja-JP" sz="1100" b="0" i="0" baseline="0">
              <a:solidFill>
                <a:schemeClr val="dk1"/>
              </a:solidFill>
              <a:effectLst/>
              <a:latin typeface="+mn-lt"/>
              <a:ea typeface="+mn-ea"/>
              <a:cs typeface="+mn-cs"/>
            </a:rPr>
            <a:t>税収の減少や、</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a:t>
          </a:r>
          <a:r>
            <a:rPr lang="ja-JP" altLang="en-US" sz="1100" b="0" i="0" baseline="0">
              <a:solidFill>
                <a:schemeClr val="dk1"/>
              </a:solidFill>
              <a:effectLst/>
              <a:latin typeface="+mn-lt"/>
              <a:ea typeface="+mn-ea"/>
              <a:cs typeface="+mn-cs"/>
            </a:rPr>
            <a:t>事業及び一部事務組合の建設事業等</a:t>
          </a:r>
          <a:r>
            <a:rPr lang="ja-JP" altLang="ja-JP" sz="1100" b="0" i="0" baseline="0">
              <a:solidFill>
                <a:schemeClr val="dk1"/>
              </a:solidFill>
              <a:effectLst/>
              <a:latin typeface="+mn-lt"/>
              <a:ea typeface="+mn-ea"/>
              <a:cs typeface="+mn-cs"/>
            </a:rPr>
            <a:t>の大型事業</a:t>
          </a:r>
          <a:r>
            <a:rPr lang="ja-JP" altLang="en-US" sz="1100" b="0" i="0" baseline="0">
              <a:solidFill>
                <a:schemeClr val="dk1"/>
              </a:solidFill>
              <a:effectLst/>
              <a:latin typeface="+mn-lt"/>
              <a:ea typeface="+mn-ea"/>
              <a:cs typeface="+mn-cs"/>
            </a:rPr>
            <a:t>に係る</a:t>
          </a:r>
          <a:r>
            <a:rPr lang="ja-JP" altLang="ja-JP" sz="1100" b="0" i="0" baseline="0">
              <a:solidFill>
                <a:schemeClr val="dk1"/>
              </a:solidFill>
              <a:effectLst/>
              <a:latin typeface="+mn-lt"/>
              <a:ea typeface="+mn-ea"/>
              <a:cs typeface="+mn-cs"/>
            </a:rPr>
            <a:t>地方債の元金償還の増加</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もあることから、今後も上昇する見込みである。</a:t>
          </a:r>
          <a:r>
            <a:rPr kumimoji="1" lang="ja-JP" altLang="ja-JP" sz="1100">
              <a:solidFill>
                <a:schemeClr val="dk1"/>
              </a:solidFill>
              <a:effectLst/>
              <a:latin typeface="+mn-lt"/>
              <a:ea typeface="+mn-ea"/>
              <a:cs typeface="+mn-cs"/>
            </a:rPr>
            <a:t>自主財源の確保や総人件費の削減、</a:t>
          </a:r>
          <a:r>
            <a:rPr lang="ja-JP" altLang="ja-JP" sz="1100" b="0" i="0" baseline="0">
              <a:solidFill>
                <a:schemeClr val="dk1"/>
              </a:solidFill>
              <a:effectLst/>
              <a:latin typeface="+mn-lt"/>
              <a:ea typeface="+mn-ea"/>
              <a:cs typeface="+mn-cs"/>
            </a:rPr>
            <a:t>事務事業の見直しを進めるとともに、全ての事務事業の優先度を厳しく点検し、優先度の低い事務事業について計画的に廃止・縮小を進め、経常経費の削減を図る。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116459</xdr:rowOff>
    </xdr:from>
    <xdr:to>
      <xdr:col>23</xdr:col>
      <xdr:colOff>133350</xdr:colOff>
      <xdr:row>66</xdr:row>
      <xdr:rowOff>56007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60709"/>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82677</xdr:rowOff>
    </xdr:from>
    <xdr:to>
      <xdr:col>19</xdr:col>
      <xdr:colOff>133350</xdr:colOff>
      <xdr:row>65</xdr:row>
      <xdr:rowOff>116459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2692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82677</xdr:rowOff>
    </xdr:from>
    <xdr:to>
      <xdr:col>15</xdr:col>
      <xdr:colOff>82550</xdr:colOff>
      <xdr:row>66</xdr:row>
      <xdr:rowOff>145288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6927"/>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145288</xdr:rowOff>
    </xdr:from>
    <xdr:to>
      <xdr:col>11</xdr:col>
      <xdr:colOff>31750</xdr:colOff>
      <xdr:row>66</xdr:row>
      <xdr:rowOff>157353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609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5207</xdr:rowOff>
    </xdr:from>
    <xdr:to>
      <xdr:col>23</xdr:col>
      <xdr:colOff>184150</xdr:colOff>
      <xdr:row>66</xdr:row>
      <xdr:rowOff>106807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148734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65659</xdr:rowOff>
    </xdr:from>
    <xdr:to>
      <xdr:col>19</xdr:col>
      <xdr:colOff>184150</xdr:colOff>
      <xdr:row>65</xdr:row>
      <xdr:rowOff>167259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152036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31877</xdr:rowOff>
    </xdr:from>
    <xdr:to>
      <xdr:col>15</xdr:col>
      <xdr:colOff>133350</xdr:colOff>
      <xdr:row>65</xdr:row>
      <xdr:rowOff>133477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118254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94488</xdr:rowOff>
    </xdr:from>
    <xdr:to>
      <xdr:col>11</xdr:col>
      <xdr:colOff>82550</xdr:colOff>
      <xdr:row>67</xdr:row>
      <xdr:rowOff>24638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9415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106553</xdr:rowOff>
    </xdr:from>
    <xdr:to>
      <xdr:col>7</xdr:col>
      <xdr:colOff>31750</xdr:colOff>
      <xdr:row>67</xdr:row>
      <xdr:rowOff>36703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21480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類似団体平均より２</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３６９</a:t>
          </a:r>
          <a:r>
            <a:rPr lang="ja-JP" altLang="ja-JP" sz="1100" b="0" i="0" baseline="0">
              <a:solidFill>
                <a:schemeClr val="dk1"/>
              </a:solidFill>
              <a:effectLst/>
              <a:latin typeface="+mn-lt"/>
              <a:ea typeface="+mn-ea"/>
              <a:cs typeface="+mn-cs"/>
            </a:rPr>
            <a:t>円下回っているものの、県平均より</a:t>
          </a:r>
          <a:r>
            <a:rPr lang="ja-JP" altLang="en-US" sz="1100" b="0" i="0" baseline="0">
              <a:solidFill>
                <a:schemeClr val="dk1"/>
              </a:solidFill>
              <a:effectLst/>
              <a:latin typeface="+mn-lt"/>
              <a:ea typeface="+mn-ea"/>
              <a:cs typeface="+mn-cs"/>
            </a:rPr>
            <a:t>１６７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６０５</a:t>
          </a:r>
          <a:r>
            <a:rPr lang="ja-JP" altLang="ja-JP" sz="1100" b="0" i="0" baseline="0">
              <a:solidFill>
                <a:schemeClr val="dk1"/>
              </a:solidFill>
              <a:effectLst/>
              <a:latin typeface="+mn-lt"/>
              <a:ea typeface="+mn-ea"/>
              <a:cs typeface="+mn-cs"/>
            </a:rPr>
            <a:t>円上回っている。</a:t>
          </a:r>
          <a:r>
            <a:rPr lang="ja-JP" altLang="en-US" sz="1100" b="0" i="0" baseline="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デジタル推進費が増大しており、増加の要因となっている。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職員数の増と合わせて、</a:t>
          </a:r>
          <a:r>
            <a:rPr kumimoji="1" lang="ja-JP" altLang="ja-JP" sz="1100">
              <a:solidFill>
                <a:schemeClr val="dk1"/>
              </a:solidFill>
              <a:effectLst/>
              <a:latin typeface="+mn-lt"/>
              <a:ea typeface="+mn-ea"/>
              <a:cs typeface="+mn-cs"/>
            </a:rPr>
            <a:t>物価上昇に伴う賃上げ</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人件費に影響を及ぼし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新たな財政需要の増加要因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これら経費の削減にも限界があるため、今後の財政の運営に係る大きな課題となっているところである。今後、行政サービスの低下に繋がらないよう考慮しつつ、適正な定員管理を行うなどし、コスト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44563</xdr:rowOff>
    </xdr:from>
    <xdr:to>
      <xdr:col>23</xdr:col>
      <xdr:colOff>133350</xdr:colOff>
      <xdr:row>81</xdr:row>
      <xdr:rowOff>50234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2013"/>
          <a:ext cx="8382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37754</xdr:rowOff>
    </xdr:from>
    <xdr:to>
      <xdr:col>19</xdr:col>
      <xdr:colOff>133350</xdr:colOff>
      <xdr:row>81</xdr:row>
      <xdr:rowOff>44563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520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29846</xdr:rowOff>
    </xdr:from>
    <xdr:to>
      <xdr:col>15</xdr:col>
      <xdr:colOff>82550</xdr:colOff>
      <xdr:row>81</xdr:row>
      <xdr:rowOff>37754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7296"/>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27434</xdr:rowOff>
    </xdr:from>
    <xdr:to>
      <xdr:col>11</xdr:col>
      <xdr:colOff>31750</xdr:colOff>
      <xdr:row>81</xdr:row>
      <xdr:rowOff>29846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488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170884</xdr:rowOff>
    </xdr:from>
    <xdr:to>
      <xdr:col>23</xdr:col>
      <xdr:colOff>184150</xdr:colOff>
      <xdr:row>81</xdr:row>
      <xdr:rowOff>101034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92161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165213</xdr:rowOff>
    </xdr:from>
    <xdr:to>
      <xdr:col>19</xdr:col>
      <xdr:colOff>184150</xdr:colOff>
      <xdr:row>81</xdr:row>
      <xdr:rowOff>95363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105540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158404</xdr:rowOff>
    </xdr:from>
    <xdr:to>
      <xdr:col>15</xdr:col>
      <xdr:colOff>133350</xdr:colOff>
      <xdr:row>81</xdr:row>
      <xdr:rowOff>88554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98731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150496</xdr:rowOff>
    </xdr:from>
    <xdr:to>
      <xdr:col>11</xdr:col>
      <xdr:colOff>82550</xdr:colOff>
      <xdr:row>81</xdr:row>
      <xdr:rowOff>80646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90823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148084</xdr:rowOff>
    </xdr:from>
    <xdr:to>
      <xdr:col>7</xdr:col>
      <xdr:colOff>31750</xdr:colOff>
      <xdr:row>81</xdr:row>
      <xdr:rowOff>78234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近年は全国平均よりも低い水準にあるが、類似団体平均より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５ポイント</a:t>
          </a:r>
          <a:r>
            <a:rPr lang="ja-JP" altLang="ja-JP" sz="1100" b="0" i="0" baseline="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小規模自治体であり、異動及び新規採用職員の年齢層等により職員数の多い自治体と比べ数値が変動しやすい傾向にあるが、</a:t>
          </a:r>
          <a:r>
            <a:rPr lang="ja-JP" altLang="ja-JP" sz="1100" b="0" i="0" baseline="0">
              <a:solidFill>
                <a:schemeClr val="dk1"/>
              </a:solidFill>
              <a:effectLst/>
              <a:latin typeface="+mn-lt"/>
              <a:ea typeface="+mn-ea"/>
              <a:cs typeface="+mn-cs"/>
            </a:rPr>
            <a:t>今後も引き続き人件費の抑制、適正化に努める。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67563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45513"/>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38608</xdr:rowOff>
    </xdr:from>
    <xdr:to>
      <xdr:col>77</xdr:col>
      <xdr:colOff>44450</xdr:colOff>
      <xdr:row>88</xdr:row>
      <xdr:rowOff>57913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262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38608</xdr:rowOff>
    </xdr:from>
    <xdr:to>
      <xdr:col>72</xdr:col>
      <xdr:colOff>203200</xdr:colOff>
      <xdr:row>88</xdr:row>
      <xdr:rowOff>38608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2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154432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262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16763</xdr:rowOff>
    </xdr:from>
    <xdr:to>
      <xdr:col>81</xdr:col>
      <xdr:colOff>95250</xdr:colOff>
      <xdr:row>88</xdr:row>
      <xdr:rowOff>118363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160290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7113</xdr:rowOff>
    </xdr:from>
    <xdr:to>
      <xdr:col>77</xdr:col>
      <xdr:colOff>95250</xdr:colOff>
      <xdr:row>88</xdr:row>
      <xdr:rowOff>108713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93490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159258</xdr:rowOff>
    </xdr:from>
    <xdr:to>
      <xdr:col>73</xdr:col>
      <xdr:colOff>44450</xdr:colOff>
      <xdr:row>88</xdr:row>
      <xdr:rowOff>89408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74185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103632</xdr:rowOff>
    </xdr:from>
    <xdr:to>
      <xdr:col>64</xdr:col>
      <xdr:colOff>152400</xdr:colOff>
      <xdr:row>89</xdr:row>
      <xdr:rowOff>33782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18559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類似団体平均に比べ６．</a:t>
          </a:r>
          <a:r>
            <a:rPr lang="ja-JP" altLang="en-US" sz="1100" b="0" i="0" baseline="0">
              <a:solidFill>
                <a:schemeClr val="dk1"/>
              </a:solidFill>
              <a:effectLst/>
              <a:latin typeface="+mn-lt"/>
              <a:ea typeface="+mn-ea"/>
              <a:cs typeface="+mn-cs"/>
            </a:rPr>
            <a:t>９６</a:t>
          </a:r>
          <a:r>
            <a:rPr lang="ja-JP" altLang="ja-JP" sz="1100" b="0" i="0" baseline="0">
              <a:solidFill>
                <a:schemeClr val="dk1"/>
              </a:solidFill>
              <a:effectLst/>
              <a:latin typeface="+mn-lt"/>
              <a:ea typeface="+mn-ea"/>
              <a:cs typeface="+mn-cs"/>
            </a:rPr>
            <a:t>人下回っている。今後も、増大する行政需要への対応と組織の活性化を図りつつ、住民サービスを低下させることなく、職員数の適正管理に努める。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32307</xdr:rowOff>
    </xdr:from>
    <xdr:to>
      <xdr:col>81</xdr:col>
      <xdr:colOff>44450</xdr:colOff>
      <xdr:row>59</xdr:row>
      <xdr:rowOff>42648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4785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32307</xdr:rowOff>
    </xdr:from>
    <xdr:to>
      <xdr:col>77</xdr:col>
      <xdr:colOff>44450</xdr:colOff>
      <xdr:row>59</xdr:row>
      <xdr:rowOff>42533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47857"/>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42533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51533"/>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20356</xdr:rowOff>
    </xdr:from>
    <xdr:to>
      <xdr:col>68</xdr:col>
      <xdr:colOff>152400</xdr:colOff>
      <xdr:row>59</xdr:row>
      <xdr:rowOff>35983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35906"/>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163298</xdr:rowOff>
    </xdr:from>
    <xdr:to>
      <xdr:col>81</xdr:col>
      <xdr:colOff>95250</xdr:colOff>
      <xdr:row>59</xdr:row>
      <xdr:rowOff>93448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8375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5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152957</xdr:rowOff>
    </xdr:from>
    <xdr:to>
      <xdr:col>77</xdr:col>
      <xdr:colOff>95250</xdr:colOff>
      <xdr:row>59</xdr:row>
      <xdr:rowOff>83107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93284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163183</xdr:rowOff>
    </xdr:from>
    <xdr:to>
      <xdr:col>73</xdr:col>
      <xdr:colOff>44450</xdr:colOff>
      <xdr:row>59</xdr:row>
      <xdr:rowOff>93333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103510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7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156633</xdr:rowOff>
    </xdr:from>
    <xdr:to>
      <xdr:col>68</xdr:col>
      <xdr:colOff>203200</xdr:colOff>
      <xdr:row>59</xdr:row>
      <xdr:rowOff>86783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96960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141006</xdr:rowOff>
    </xdr:from>
    <xdr:to>
      <xdr:col>64</xdr:col>
      <xdr:colOff>152400</xdr:colOff>
      <xdr:row>59</xdr:row>
      <xdr:rowOff>71156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81333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実質公債費比率については、大規模起債の償還終了等により元利償還金等は徐々に減少し、近年は減少傾向にあるが、令和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年度においても</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％と高く、類似団体平均より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．５ポイント上回っている。</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庁舎建設事業及び一部事務組合の建設事業等の大型事業に係る起債が大きく見込まれ、今後も数値の上昇が</a:t>
          </a:r>
          <a:r>
            <a:rPr lang="ja-JP" altLang="en-US" sz="1100" b="0" i="0" baseline="0">
              <a:solidFill>
                <a:schemeClr val="dk1"/>
              </a:solidFill>
              <a:effectLst/>
              <a:latin typeface="+mn-lt"/>
              <a:ea typeface="+mn-ea"/>
              <a:cs typeface="+mn-cs"/>
            </a:rPr>
            <a:t>想定され</a:t>
          </a:r>
          <a:r>
            <a:rPr lang="ja-JP" altLang="ja-JP" sz="1100" b="0" i="0" baseline="0">
              <a:solidFill>
                <a:schemeClr val="dk1"/>
              </a:solidFill>
              <a:effectLst/>
              <a:latin typeface="+mn-lt"/>
              <a:ea typeface="+mn-ea"/>
              <a:cs typeface="+mn-cs"/>
            </a:rPr>
            <a:t>る。事業の実施にあたっては、条件の有利な起債を中心に緊急度の高い事業を選択して行い、引き続き適正な</a:t>
          </a:r>
          <a:r>
            <a:rPr lang="ja-JP" altLang="en-US" sz="1100" b="0" i="0" baseline="0">
              <a:solidFill>
                <a:schemeClr val="dk1"/>
              </a:solidFill>
              <a:effectLst/>
              <a:latin typeface="+mn-lt"/>
              <a:ea typeface="+mn-ea"/>
              <a:cs typeface="+mn-cs"/>
            </a:rPr>
            <a:t>水準</a:t>
          </a:r>
          <a:r>
            <a:rPr lang="ja-JP" altLang="ja-JP" sz="1100" b="0" i="0" baseline="0">
              <a:solidFill>
                <a:schemeClr val="dk1"/>
              </a:solidFill>
              <a:effectLst/>
              <a:latin typeface="+mn-lt"/>
              <a:ea typeface="+mn-ea"/>
              <a:cs typeface="+mn-cs"/>
            </a:rPr>
            <a:t>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49530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102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89746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89746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将来負担比率については、大規模起債の償還終了等により徐々に減少し</a:t>
          </a:r>
          <a:r>
            <a:rPr lang="ja-JP" altLang="en-US" sz="1100" b="0" i="0" baseline="0">
              <a:solidFill>
                <a:schemeClr val="dk1"/>
              </a:solidFill>
              <a:effectLst/>
              <a:latin typeface="+mn-lt"/>
              <a:ea typeface="+mn-ea"/>
              <a:cs typeface="+mn-cs"/>
            </a:rPr>
            <a:t>、令和５年度はマイナスとなったが、基金残高が少ないことや新</a:t>
          </a:r>
          <a:r>
            <a:rPr lang="ja-JP" altLang="ja-JP" sz="1100" b="0" i="0" baseline="0">
              <a:solidFill>
                <a:schemeClr val="dk1"/>
              </a:solidFill>
              <a:effectLst/>
              <a:latin typeface="+mn-lt"/>
              <a:ea typeface="+mn-ea"/>
              <a:cs typeface="+mn-cs"/>
            </a:rPr>
            <a:t>庁舎建設事業及び一部事務組合の建設事業等の大型事業</a:t>
          </a:r>
          <a:r>
            <a:rPr lang="ja-JP" altLang="en-US" sz="1100" b="0" i="0" baseline="0">
              <a:solidFill>
                <a:schemeClr val="dk1"/>
              </a:solidFill>
              <a:effectLst/>
              <a:latin typeface="+mn-lt"/>
              <a:ea typeface="+mn-ea"/>
              <a:cs typeface="+mn-cs"/>
            </a:rPr>
            <a:t>に係る起債が大きく見込まれ</a:t>
          </a:r>
          <a:r>
            <a:rPr lang="ja-JP" altLang="ja-JP"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地方債残高の増加が避けられない</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今まで以上に事業を選択し、起債を抑える必要がある。</a:t>
          </a:r>
          <a:r>
            <a:rPr lang="en-US"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借入れにあたっては、条件の有利な起債を選択し、将来負担の</a:t>
          </a:r>
          <a:r>
            <a:rPr kumimoji="1" lang="ja-JP" altLang="en-US" sz="1100">
              <a:solidFill>
                <a:schemeClr val="dk1"/>
              </a:solidFill>
              <a:effectLst/>
              <a:latin typeface="+mn-lt"/>
              <a:ea typeface="+mn-ea"/>
              <a:cs typeface="+mn-cs"/>
            </a:rPr>
            <a:t>軽減</a:t>
          </a:r>
          <a:r>
            <a:rPr kumimoji="1" lang="ja-JP" altLang="ja-JP" sz="1100">
              <a:solidFill>
                <a:schemeClr val="dk1"/>
              </a:solidFill>
              <a:effectLst/>
              <a:latin typeface="+mn-lt"/>
              <a:ea typeface="+mn-ea"/>
              <a:cs typeface="+mn-cs"/>
            </a:rPr>
            <a:t>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154456</xdr:rowOff>
    </xdr:from>
    <xdr:to>
      <xdr:col>77</xdr:col>
      <xdr:colOff>44450</xdr:colOff>
      <xdr:row>14</xdr:row>
      <xdr:rowOff>120892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38330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120892</xdr:rowOff>
    </xdr:from>
    <xdr:to>
      <xdr:col>72</xdr:col>
      <xdr:colOff>203200</xdr:colOff>
      <xdr:row>15</xdr:row>
      <xdr:rowOff>165463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21192"/>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165463</xdr:rowOff>
    </xdr:from>
    <xdr:to>
      <xdr:col>68</xdr:col>
      <xdr:colOff>152400</xdr:colOff>
      <xdr:row>17</xdr:row>
      <xdr:rowOff>23646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372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103656</xdr:rowOff>
    </xdr:from>
    <xdr:to>
      <xdr:col>77</xdr:col>
      <xdr:colOff>95250</xdr:colOff>
      <xdr:row>14</xdr:row>
      <xdr:rowOff>33806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18583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4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70092</xdr:rowOff>
    </xdr:from>
    <xdr:to>
      <xdr:col>73</xdr:col>
      <xdr:colOff>44450</xdr:colOff>
      <xdr:row>15</xdr:row>
      <xdr:rowOff>242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156469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5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114663</xdr:rowOff>
    </xdr:from>
    <xdr:to>
      <xdr:col>68</xdr:col>
      <xdr:colOff>203200</xdr:colOff>
      <xdr:row>16</xdr:row>
      <xdr:rowOff>44813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29590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144296</xdr:rowOff>
    </xdr:from>
    <xdr:to>
      <xdr:col>64</xdr:col>
      <xdr:colOff>152400</xdr:colOff>
      <xdr:row>17</xdr:row>
      <xdr:rowOff>74446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59223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3,548
56.62
3,863,211
3,498,908
285,541
2,284,966
3,265,135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人件費にかかる経常収支比率については</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対前年度比０．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の２６．</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高い水準で推移している</a:t>
          </a:r>
          <a:r>
            <a:rPr lang="ja-JP" altLang="en-US" sz="1100" b="0" i="0" baseline="0">
              <a:solidFill>
                <a:schemeClr val="dk1"/>
              </a:solidFill>
              <a:effectLst/>
              <a:latin typeface="+mn-lt"/>
              <a:ea typeface="+mn-ea"/>
              <a:cs typeface="+mn-cs"/>
            </a:rPr>
            <a:t>。職員数の増と合わせて、</a:t>
          </a:r>
          <a:r>
            <a:rPr kumimoji="1" lang="ja-JP" altLang="ja-JP" sz="1100">
              <a:solidFill>
                <a:schemeClr val="dk1"/>
              </a:solidFill>
              <a:effectLst/>
              <a:latin typeface="+mn-lt"/>
              <a:ea typeface="+mn-ea"/>
              <a:cs typeface="+mn-cs"/>
            </a:rPr>
            <a:t>物価上昇に伴う賃上げが影響を及ぼし、増加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要因となっている。</a:t>
          </a:r>
          <a:r>
            <a:rPr lang="ja-JP" altLang="ja-JP" sz="1100" b="0" i="0" baseline="0">
              <a:solidFill>
                <a:schemeClr val="dk1"/>
              </a:solidFill>
              <a:effectLst/>
              <a:latin typeface="+mn-lt"/>
              <a:ea typeface="+mn-ea"/>
              <a:cs typeface="+mn-cs"/>
            </a:rPr>
            <a:t>今後も事業運営の改善や執行方法の見直し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ＡＩ（人口知能）などの新たな技術の活用</a:t>
          </a:r>
          <a:r>
            <a:rPr lang="ja-JP" altLang="en-US" sz="1100" b="0" i="0" baseline="0">
              <a:solidFill>
                <a:schemeClr val="dk1"/>
              </a:solidFill>
              <a:effectLst/>
              <a:latin typeface="+mn-lt"/>
              <a:ea typeface="+mn-ea"/>
              <a:cs typeface="+mn-cs"/>
            </a:rPr>
            <a:t>の検討等</a:t>
          </a:r>
          <a:r>
            <a:rPr lang="ja-JP" altLang="ja-JP" sz="1100" b="0" i="0" baseline="0">
              <a:solidFill>
                <a:schemeClr val="dk1"/>
              </a:solidFill>
              <a:effectLst/>
              <a:latin typeface="+mn-lt"/>
              <a:ea typeface="+mn-ea"/>
              <a:cs typeface="+mn-cs"/>
            </a:rPr>
            <a:t>、効率的な行政運営に努める。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100330</xdr:rowOff>
    </xdr:from>
    <xdr:to>
      <xdr:col>24</xdr:col>
      <xdr:colOff>25400</xdr:colOff>
      <xdr:row>36</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25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100330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2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0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161290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3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49530</xdr:rowOff>
    </xdr:from>
    <xdr:to>
      <xdr:col>20</xdr:col>
      <xdr:colOff>38100</xdr:colOff>
      <xdr:row>36</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57150</xdr:rowOff>
    </xdr:from>
    <xdr:to>
      <xdr:col>15</xdr:col>
      <xdr:colOff>149225</xdr:colOff>
      <xdr:row>36</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110490</xdr:rowOff>
    </xdr:from>
    <xdr:to>
      <xdr:col>6</xdr:col>
      <xdr:colOff>171450</xdr:colOff>
      <xdr:row>37</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費にかかる経常収支比率については、</a:t>
          </a:r>
          <a:r>
            <a:rPr lang="ja-JP" altLang="ja-JP" sz="1100" b="0" i="0" baseline="0">
              <a:solidFill>
                <a:schemeClr val="dk1"/>
              </a:solidFill>
              <a:effectLst/>
              <a:latin typeface="+mn-lt"/>
              <a:ea typeface="+mn-ea"/>
              <a:cs typeface="+mn-cs"/>
            </a:rPr>
            <a:t>類似団体や県平均より下回っている現状であるが、対前年度比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ポイント増の１２．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％となった。デジタル推進費の増が、物件費増加の要因となっている。今後も引き続き事務事業の見直しを図るとともに、経費の削減に取り組む。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16</xdr:row>
      <xdr:rowOff>145288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51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108712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2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2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145288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3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57912</xdr:rowOff>
    </xdr:from>
    <xdr:to>
      <xdr:col>78</xdr:col>
      <xdr:colOff>120650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169689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費にかかる経常収支比率については、</a:t>
          </a:r>
          <a:r>
            <a:rPr lang="ja-JP" altLang="ja-JP" sz="1100" b="0" i="0" baseline="0">
              <a:solidFill>
                <a:schemeClr val="dk1"/>
              </a:solidFill>
              <a:effectLst/>
              <a:latin typeface="+mn-lt"/>
              <a:ea typeface="+mn-ea"/>
              <a:cs typeface="+mn-cs"/>
            </a:rPr>
            <a:t>類似団体より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ポイント上回っており、高齢化の影響が大きいと考えられる。</a:t>
          </a:r>
          <a:r>
            <a:rPr lang="ja-JP" altLang="ja-JP" sz="1100">
              <a:solidFill>
                <a:schemeClr val="dk1"/>
              </a:solidFill>
              <a:effectLst/>
              <a:latin typeface="+mn-lt"/>
              <a:ea typeface="+mn-ea"/>
              <a:cs typeface="+mn-cs"/>
            </a:rPr>
            <a:t>扶助費の増加は財政運営上大きな課題であるため、町民生活への影響を考慮し、町単独事業の見直しや積極的な収入確保に努める。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にかかる経常収支比率については、</a:t>
          </a:r>
          <a:r>
            <a:rPr lang="ja-JP" altLang="ja-JP" sz="1100" b="0" i="0" baseline="0">
              <a:solidFill>
                <a:schemeClr val="dk1"/>
              </a:solidFill>
              <a:effectLst/>
              <a:latin typeface="+mn-lt"/>
              <a:ea typeface="+mn-ea"/>
              <a:cs typeface="+mn-cs"/>
            </a:rPr>
            <a:t>類似団体と比較して高い水準で推移している。高齢化が進む中で、国民健康保険</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会計、後期高齢者医療</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会計及び介護保険</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歳出が拡大傾向にあり、それに伴い繰出金が多額となってきているのが要因と考えられる。今後も保険料の適正化を図るなどにより、税収を主な財源とする普通会計の負担額を減らしていくよう努める。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33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費にかかる経常収支比率については、</a:t>
          </a: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．７ポイント増の１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％となり、類似団体と比較して依然として高い水準で推移して</a:t>
          </a:r>
          <a:r>
            <a:rPr lang="ja-JP" altLang="en-US" sz="1100" b="0" i="0" baseline="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一部事務組合負担金に対する補助費</a:t>
          </a:r>
          <a:r>
            <a:rPr kumimoji="1" lang="ja-JP" altLang="en-US" sz="1100">
              <a:solidFill>
                <a:schemeClr val="dk1"/>
              </a:solidFill>
              <a:effectLst/>
              <a:latin typeface="+mn-lt"/>
              <a:ea typeface="+mn-ea"/>
              <a:cs typeface="+mn-cs"/>
            </a:rPr>
            <a:t>の増が大きな増加要因として挙げられる。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も、海部郡衛生処理事務組合の</a:t>
          </a:r>
          <a:r>
            <a:rPr kumimoji="1" lang="ja-JP" altLang="ja-JP" sz="1100">
              <a:solidFill>
                <a:schemeClr val="dk1"/>
              </a:solidFill>
              <a:effectLst/>
              <a:latin typeface="+mn-lt"/>
              <a:ea typeface="+mn-ea"/>
              <a:cs typeface="+mn-cs"/>
            </a:rPr>
            <a:t>ごみ処理施設整備事業</a:t>
          </a:r>
          <a:r>
            <a:rPr kumimoji="1" lang="ja-JP" altLang="en-US" sz="1100">
              <a:solidFill>
                <a:schemeClr val="dk1"/>
              </a:solidFill>
              <a:effectLst/>
              <a:latin typeface="+mn-lt"/>
              <a:ea typeface="+mn-ea"/>
              <a:cs typeface="+mn-cs"/>
            </a:rPr>
            <a:t>や海部消防組合の新庁舎建設事業等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が想定される</a:t>
          </a:r>
          <a:r>
            <a:rPr kumimoji="1" lang="ja-JP" altLang="ja-JP" sz="110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町単独補助金の見直しなど</a:t>
          </a:r>
          <a:r>
            <a:rPr lang="ja-JP" altLang="en-US" sz="1100" b="0" i="0" baseline="0">
              <a:solidFill>
                <a:schemeClr val="dk1"/>
              </a:solidFill>
              <a:effectLst/>
              <a:latin typeface="+mn-lt"/>
              <a:ea typeface="+mn-ea"/>
              <a:cs typeface="+mn-cs"/>
            </a:rPr>
            <a:t>と合わせて、</a:t>
          </a:r>
          <a:r>
            <a:rPr lang="ja-JP" altLang="ja-JP" sz="1100" b="0" i="0" baseline="0">
              <a:solidFill>
                <a:schemeClr val="dk1"/>
              </a:solidFill>
              <a:effectLst/>
              <a:latin typeface="+mn-lt"/>
              <a:ea typeface="+mn-ea"/>
              <a:cs typeface="+mn-cs"/>
            </a:rPr>
            <a:t>今後も引き続き抑制に努める。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095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０．２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の１９．</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回っている。大規模起債の償還終了等により、公債費比率、起債制限比率ともに年々数値が減少してきたが、今後、新庁舎建設事業及び一部事務組合の建設事業等の大型事業に係る起債が大きく見込まれ、</a:t>
          </a:r>
          <a:r>
            <a:rPr kumimoji="1" lang="ja-JP" altLang="ja-JP" sz="1100" baseline="0">
              <a:solidFill>
                <a:schemeClr val="dk1"/>
              </a:solidFill>
              <a:effectLst/>
              <a:latin typeface="+mn-lt"/>
              <a:ea typeface="+mn-ea"/>
              <a:cs typeface="+mn-cs"/>
            </a:rPr>
            <a:t>借入額及び償還額の増加</a:t>
          </a:r>
          <a:r>
            <a:rPr kumimoji="1" lang="ja-JP" altLang="en-US" sz="1100" baseline="0">
              <a:solidFill>
                <a:schemeClr val="dk1"/>
              </a:solidFill>
              <a:effectLst/>
              <a:latin typeface="+mn-lt"/>
              <a:ea typeface="+mn-ea"/>
              <a:cs typeface="+mn-cs"/>
            </a:rPr>
            <a:t>により</a:t>
          </a:r>
          <a:r>
            <a:rPr kumimoji="1" lang="ja-JP" altLang="ja-JP" sz="110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数値の上昇が</a:t>
          </a:r>
          <a:r>
            <a:rPr lang="ja-JP" altLang="en-US" sz="1100" b="0" i="0" baseline="0">
              <a:solidFill>
                <a:schemeClr val="dk1"/>
              </a:solidFill>
              <a:effectLst/>
              <a:latin typeface="+mn-lt"/>
              <a:ea typeface="+mn-ea"/>
              <a:cs typeface="+mn-cs"/>
            </a:rPr>
            <a:t>想定され</a:t>
          </a:r>
          <a:r>
            <a:rPr lang="ja-JP" altLang="ja-JP" sz="1100" b="0" i="0" baseline="0">
              <a:solidFill>
                <a:schemeClr val="dk1"/>
              </a:solidFill>
              <a:effectLst/>
              <a:latin typeface="+mn-lt"/>
              <a:ea typeface="+mn-ea"/>
              <a:cs typeface="+mn-cs"/>
            </a:rPr>
            <a:t>る。事業の実施にあたっては、有利な起債を中心に緊急度の高い事業を選択して行い、公債費の増大を最小限に抑制するよう努める。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37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78</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562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74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137161</xdr:rowOff>
    </xdr:from>
    <xdr:to>
      <xdr:col>11</xdr:col>
      <xdr:colOff>60325</xdr:colOff>
      <xdr:row>78</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52088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公債費以外にかかる経常収支比率については、</a:t>
          </a: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ポイント増の７</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％となり、類似団体と比較して高い水準で推移している。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庁舎建設等の大型事業を進めていくにあたり、普通建設事業及び物件費の増加が見込まれる。</a:t>
          </a:r>
          <a:r>
            <a:rPr kumimoji="1" lang="ja-JP" altLang="en-US" sz="1100">
              <a:solidFill>
                <a:schemeClr val="dk1"/>
              </a:solidFill>
              <a:effectLst/>
              <a:latin typeface="+mn-lt"/>
              <a:ea typeface="+mn-ea"/>
              <a:cs typeface="+mn-cs"/>
            </a:rPr>
            <a:t>より一層の</a:t>
          </a:r>
          <a:r>
            <a:rPr kumimoji="1" lang="ja-JP" altLang="ja-JP" sz="1100">
              <a:solidFill>
                <a:schemeClr val="dk1"/>
              </a:solidFill>
              <a:effectLst/>
              <a:latin typeface="+mn-lt"/>
              <a:ea typeface="+mn-ea"/>
              <a:cs typeface="+mn-cs"/>
            </a:rPr>
            <a:t>歳出の取捨選択等のスリム化と一般財源の確保に努める必要がある。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68218</xdr:rowOff>
    </xdr:from>
    <xdr:to>
      <xdr:col>82</xdr:col>
      <xdr:colOff>107950</xdr:colOff>
      <xdr:row>79</xdr:row>
      <xdr:rowOff>40458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41318"/>
          <a:ext cx="8382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6169</xdr:rowOff>
    </xdr:from>
    <xdr:to>
      <xdr:col>78</xdr:col>
      <xdr:colOff>69850</xdr:colOff>
      <xdr:row>78</xdr:row>
      <xdr:rowOff>68218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792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79</xdr:row>
      <xdr:rowOff>37193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7926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37193</xdr:rowOff>
    </xdr:from>
    <xdr:to>
      <xdr:col>69</xdr:col>
      <xdr:colOff>92075</xdr:colOff>
      <xdr:row>79</xdr:row>
      <xdr:rowOff>66584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81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161108</xdr:rowOff>
    </xdr:from>
    <xdr:to>
      <xdr:col>82</xdr:col>
      <xdr:colOff>158750</xdr:colOff>
      <xdr:row>79</xdr:row>
      <xdr:rowOff>91258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133185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17418</xdr:rowOff>
    </xdr:from>
    <xdr:to>
      <xdr:col>78</xdr:col>
      <xdr:colOff>120650</xdr:colOff>
      <xdr:row>78</xdr:row>
      <xdr:rowOff>119018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103795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126819</xdr:rowOff>
    </xdr:from>
    <xdr:to>
      <xdr:col>74</xdr:col>
      <xdr:colOff>31750</xdr:colOff>
      <xdr:row>78</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41746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157843</xdr:rowOff>
    </xdr:from>
    <xdr:to>
      <xdr:col>69</xdr:col>
      <xdr:colOff>142875</xdr:colOff>
      <xdr:row>79</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72770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15784</xdr:rowOff>
    </xdr:from>
    <xdr:to>
      <xdr:col>65</xdr:col>
      <xdr:colOff>53975</xdr:colOff>
      <xdr:row>79</xdr:row>
      <xdr:rowOff>117384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102161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9116</xdr:rowOff>
    </xdr:from>
    <xdr:to>
      <xdr:col>29</xdr:col>
      <xdr:colOff>127000</xdr:colOff>
      <xdr:row>19</xdr:row>
      <xdr:rowOff>31436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14291"/>
          <a:ext cx="647700" cy="22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14615</xdr:rowOff>
    </xdr:from>
    <xdr:to>
      <xdr:col>26</xdr:col>
      <xdr:colOff>50800</xdr:colOff>
      <xdr:row>19</xdr:row>
      <xdr:rowOff>31436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319790"/>
          <a:ext cx="698500" cy="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14615</xdr:rowOff>
    </xdr:from>
    <xdr:to>
      <xdr:col>22</xdr:col>
      <xdr:colOff>114300</xdr:colOff>
      <xdr:row>19</xdr:row>
      <xdr:rowOff>53163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19790"/>
          <a:ext cx="6985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53163</xdr:rowOff>
    </xdr:from>
    <xdr:to>
      <xdr:col>18</xdr:col>
      <xdr:colOff>177800</xdr:colOff>
      <xdr:row>19</xdr:row>
      <xdr:rowOff>67473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58338"/>
          <a:ext cx="698500" cy="1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129766</xdr:rowOff>
    </xdr:from>
    <xdr:to>
      <xdr:col>29</xdr:col>
      <xdr:colOff>177800</xdr:colOff>
      <xdr:row>19</xdr:row>
      <xdr:rowOff>59916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6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101843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152086</xdr:rowOff>
    </xdr:from>
    <xdr:to>
      <xdr:col>26</xdr:col>
      <xdr:colOff>101600</xdr:colOff>
      <xdr:row>19</xdr:row>
      <xdr:rowOff>82236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8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67013</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7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135265</xdr:rowOff>
    </xdr:from>
    <xdr:to>
      <xdr:col>22</xdr:col>
      <xdr:colOff>165100</xdr:colOff>
      <xdr:row>19</xdr:row>
      <xdr:rowOff>65415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6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50192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5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2363</xdr:rowOff>
    </xdr:from>
    <xdr:to>
      <xdr:col>19</xdr:col>
      <xdr:colOff>38100</xdr:colOff>
      <xdr:row>19</xdr:row>
      <xdr:rowOff>103963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0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88740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16673</xdr:rowOff>
    </xdr:from>
    <xdr:to>
      <xdr:col>15</xdr:col>
      <xdr:colOff>101600</xdr:colOff>
      <xdr:row>19</xdr:row>
      <xdr:rowOff>118273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2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103050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0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55242</xdr:rowOff>
    </xdr:from>
    <xdr:to>
      <xdr:col>29</xdr:col>
      <xdr:colOff>127000</xdr:colOff>
      <xdr:row>36</xdr:row>
      <xdr:rowOff>61670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08492"/>
          <a:ext cx="647700" cy="6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61670</xdr:rowOff>
    </xdr:from>
    <xdr:to>
      <xdr:col>26</xdr:col>
      <xdr:colOff>50800</xdr:colOff>
      <xdr:row>36</xdr:row>
      <xdr:rowOff>62661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14920"/>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59106</xdr:rowOff>
    </xdr:from>
    <xdr:to>
      <xdr:col>22</xdr:col>
      <xdr:colOff>114300</xdr:colOff>
      <xdr:row>36</xdr:row>
      <xdr:rowOff>62661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12356"/>
          <a:ext cx="698500" cy="3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59106</xdr:rowOff>
    </xdr:from>
    <xdr:to>
      <xdr:col>18</xdr:col>
      <xdr:colOff>177800</xdr:colOff>
      <xdr:row>36</xdr:row>
      <xdr:rowOff>80282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12356"/>
          <a:ext cx="698500" cy="2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4442</xdr:rowOff>
    </xdr:from>
    <xdr:to>
      <xdr:col>29</xdr:col>
      <xdr:colOff>177800</xdr:colOff>
      <xdr:row>36</xdr:row>
      <xdr:rowOff>106042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5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319419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2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10870</xdr:rowOff>
    </xdr:from>
    <xdr:to>
      <xdr:col>26</xdr:col>
      <xdr:colOff>101600</xdr:colOff>
      <xdr:row>36</xdr:row>
      <xdr:rowOff>112470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97247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5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11861</xdr:rowOff>
    </xdr:from>
    <xdr:to>
      <xdr:col>22</xdr:col>
      <xdr:colOff>165100</xdr:colOff>
      <xdr:row>36</xdr:row>
      <xdr:rowOff>113461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98238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5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8306</xdr:rowOff>
    </xdr:from>
    <xdr:to>
      <xdr:col>19</xdr:col>
      <xdr:colOff>38100</xdr:colOff>
      <xdr:row>36</xdr:row>
      <xdr:rowOff>109906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6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94683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29482</xdr:rowOff>
    </xdr:from>
    <xdr:to>
      <xdr:col>15</xdr:col>
      <xdr:colOff>101600</xdr:colOff>
      <xdr:row>36</xdr:row>
      <xdr:rowOff>131082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115859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6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3,548
56.62
3,863,211
3,498,908
285,541
2,284,966
3,265,135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127073</xdr:rowOff>
    </xdr:from>
    <xdr:to>
      <xdr:col>24</xdr:col>
      <xdr:colOff>63500</xdr:colOff>
      <xdr:row>37</xdr:row>
      <xdr:rowOff>143465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70723"/>
          <a:ext cx="8382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129341</xdr:rowOff>
    </xdr:from>
    <xdr:to>
      <xdr:col>19</xdr:col>
      <xdr:colOff>177800</xdr:colOff>
      <xdr:row>37</xdr:row>
      <xdr:rowOff>143465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472991"/>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129341</xdr:rowOff>
    </xdr:from>
    <xdr:to>
      <xdr:col>15</xdr:col>
      <xdr:colOff>50800</xdr:colOff>
      <xdr:row>37</xdr:row>
      <xdr:rowOff>159848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72991"/>
          <a:ext cx="889000" cy="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159848</xdr:rowOff>
    </xdr:from>
    <xdr:to>
      <xdr:col>10</xdr:col>
      <xdr:colOff>114300</xdr:colOff>
      <xdr:row>38</xdr:row>
      <xdr:rowOff>24898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03498"/>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76273</xdr:rowOff>
    </xdr:from>
    <xdr:to>
      <xdr:col>24</xdr:col>
      <xdr:colOff>114300</xdr:colOff>
      <xdr:row>38</xdr:row>
      <xdr:rowOff>6423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54700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92665</xdr:rowOff>
    </xdr:from>
    <xdr:to>
      <xdr:col>20</xdr:col>
      <xdr:colOff>38100</xdr:colOff>
      <xdr:row>38</xdr:row>
      <xdr:rowOff>22816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36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13943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2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78541</xdr:rowOff>
    </xdr:from>
    <xdr:to>
      <xdr:col>15</xdr:col>
      <xdr:colOff>101600</xdr:colOff>
      <xdr:row>38</xdr:row>
      <xdr:rowOff>8691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171268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109048</xdr:rowOff>
    </xdr:from>
    <xdr:to>
      <xdr:col>10</xdr:col>
      <xdr:colOff>165100</xdr:colOff>
      <xdr:row>38</xdr:row>
      <xdr:rowOff>39198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30325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145549</xdr:rowOff>
    </xdr:from>
    <xdr:to>
      <xdr:col>6</xdr:col>
      <xdr:colOff>38100</xdr:colOff>
      <xdr:row>38</xdr:row>
      <xdr:rowOff>75699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66825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106396</xdr:rowOff>
    </xdr:from>
    <xdr:to>
      <xdr:col>24</xdr:col>
      <xdr:colOff>63500</xdr:colOff>
      <xdr:row>57</xdr:row>
      <xdr:rowOff>109225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79046"/>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109225</xdr:rowOff>
    </xdr:from>
    <xdr:to>
      <xdr:col>19</xdr:col>
      <xdr:colOff>177800</xdr:colOff>
      <xdr:row>57</xdr:row>
      <xdr:rowOff>120258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1875"/>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120258</xdr:rowOff>
    </xdr:from>
    <xdr:to>
      <xdr:col>15</xdr:col>
      <xdr:colOff>50800</xdr:colOff>
      <xdr:row>57</xdr:row>
      <xdr:rowOff>123632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92908"/>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113743</xdr:rowOff>
    </xdr:from>
    <xdr:to>
      <xdr:col>10</xdr:col>
      <xdr:colOff>114300</xdr:colOff>
      <xdr:row>57</xdr:row>
      <xdr:rowOff>123632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6393"/>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55596</xdr:rowOff>
    </xdr:from>
    <xdr:to>
      <xdr:col>24</xdr:col>
      <xdr:colOff>114300</xdr:colOff>
      <xdr:row>57</xdr:row>
      <xdr:rowOff>157196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141973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58425</xdr:rowOff>
    </xdr:from>
    <xdr:to>
      <xdr:col>20</xdr:col>
      <xdr:colOff>38100</xdr:colOff>
      <xdr:row>57</xdr:row>
      <xdr:rowOff>160025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151152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69458</xdr:rowOff>
    </xdr:from>
    <xdr:to>
      <xdr:col>15</xdr:col>
      <xdr:colOff>101600</xdr:colOff>
      <xdr:row>57</xdr:row>
      <xdr:rowOff>171058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162185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72832</xdr:rowOff>
    </xdr:from>
    <xdr:to>
      <xdr:col>10</xdr:col>
      <xdr:colOff>165100</xdr:colOff>
      <xdr:row>58</xdr:row>
      <xdr:rowOff>2982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165559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62943</xdr:rowOff>
    </xdr:from>
    <xdr:to>
      <xdr:col>6</xdr:col>
      <xdr:colOff>38100</xdr:colOff>
      <xdr:row>57</xdr:row>
      <xdr:rowOff>164543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155670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2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125929</xdr:rowOff>
    </xdr:from>
    <xdr:to>
      <xdr:col>24</xdr:col>
      <xdr:colOff>63500</xdr:colOff>
      <xdr:row>78</xdr:row>
      <xdr:rowOff>128722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9029"/>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125929</xdr:rowOff>
    </xdr:from>
    <xdr:to>
      <xdr:col>19</xdr:col>
      <xdr:colOff>177800</xdr:colOff>
      <xdr:row>78</xdr:row>
      <xdr:rowOff>128929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9029"/>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128741</xdr:rowOff>
    </xdr:from>
    <xdr:to>
      <xdr:col>15</xdr:col>
      <xdr:colOff>50800</xdr:colOff>
      <xdr:row>78</xdr:row>
      <xdr:rowOff>128929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1841"/>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128408</xdr:rowOff>
    </xdr:from>
    <xdr:to>
      <xdr:col>10</xdr:col>
      <xdr:colOff>114300</xdr:colOff>
      <xdr:row>78</xdr:row>
      <xdr:rowOff>128741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1508"/>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77922</xdr:rowOff>
    </xdr:from>
    <xdr:to>
      <xdr:col>24</xdr:col>
      <xdr:colOff>114300</xdr:colOff>
      <xdr:row>79</xdr:row>
      <xdr:rowOff>8072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164299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75129</xdr:rowOff>
    </xdr:from>
    <xdr:to>
      <xdr:col>20</xdr:col>
      <xdr:colOff>38100</xdr:colOff>
      <xdr:row>79</xdr:row>
      <xdr:rowOff>5279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167856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78129</xdr:rowOff>
    </xdr:from>
    <xdr:to>
      <xdr:col>15</xdr:col>
      <xdr:colOff>101600</xdr:colOff>
      <xdr:row>79</xdr:row>
      <xdr:rowOff>8279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170856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77941</xdr:rowOff>
    </xdr:from>
    <xdr:to>
      <xdr:col>10</xdr:col>
      <xdr:colOff>165100</xdr:colOff>
      <xdr:row>79</xdr:row>
      <xdr:rowOff>8091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77608</xdr:rowOff>
    </xdr:from>
    <xdr:to>
      <xdr:col>6</xdr:col>
      <xdr:colOff>38100</xdr:colOff>
      <xdr:row>79</xdr:row>
      <xdr:rowOff>7758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170335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38415</xdr:rowOff>
    </xdr:from>
    <xdr:to>
      <xdr:col>24</xdr:col>
      <xdr:colOff>63500</xdr:colOff>
      <xdr:row>96</xdr:row>
      <xdr:rowOff>92647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497615"/>
          <a:ext cx="8382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105555</xdr:rowOff>
    </xdr:from>
    <xdr:to>
      <xdr:col>19</xdr:col>
      <xdr:colOff>177800</xdr:colOff>
      <xdr:row>96</xdr:row>
      <xdr:rowOff>38415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93305"/>
          <a:ext cx="8890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105555</xdr:rowOff>
    </xdr:from>
    <xdr:to>
      <xdr:col>15</xdr:col>
      <xdr:colOff>50800</xdr:colOff>
      <xdr:row>96</xdr:row>
      <xdr:rowOff>161204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93305"/>
          <a:ext cx="889000" cy="2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161204</xdr:rowOff>
    </xdr:from>
    <xdr:to>
      <xdr:col>10</xdr:col>
      <xdr:colOff>114300</xdr:colOff>
      <xdr:row>96</xdr:row>
      <xdr:rowOff>163010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2040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41847</xdr:rowOff>
    </xdr:from>
    <xdr:to>
      <xdr:col>24</xdr:col>
      <xdr:colOff>114300</xdr:colOff>
      <xdr:row>96</xdr:row>
      <xdr:rowOff>143447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20274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159065</xdr:rowOff>
    </xdr:from>
    <xdr:to>
      <xdr:col>20</xdr:col>
      <xdr:colOff>38100</xdr:colOff>
      <xdr:row>96</xdr:row>
      <xdr:rowOff>89215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54755</xdr:rowOff>
    </xdr:from>
    <xdr:to>
      <xdr:col>15</xdr:col>
      <xdr:colOff>101600</xdr:colOff>
      <xdr:row>95</xdr:row>
      <xdr:rowOff>156355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110404</xdr:rowOff>
    </xdr:from>
    <xdr:to>
      <xdr:col>10</xdr:col>
      <xdr:colOff>165100</xdr:colOff>
      <xdr:row>97</xdr:row>
      <xdr:rowOff>40554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31681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112210</xdr:rowOff>
    </xdr:from>
    <xdr:to>
      <xdr:col>6</xdr:col>
      <xdr:colOff>38100</xdr:colOff>
      <xdr:row>97</xdr:row>
      <xdr:rowOff>42360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33487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132981</xdr:rowOff>
    </xdr:from>
    <xdr:to>
      <xdr:col>55</xdr:col>
      <xdr:colOff>0</xdr:colOff>
      <xdr:row>37</xdr:row>
      <xdr:rowOff>150939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76631"/>
          <a:ext cx="8382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150939</xdr:rowOff>
    </xdr:from>
    <xdr:to>
      <xdr:col>50</xdr:col>
      <xdr:colOff>114300</xdr:colOff>
      <xdr:row>37</xdr:row>
      <xdr:rowOff>161799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94589"/>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76295</xdr:rowOff>
    </xdr:from>
    <xdr:to>
      <xdr:col>45</xdr:col>
      <xdr:colOff>177800</xdr:colOff>
      <xdr:row>37</xdr:row>
      <xdr:rowOff>161799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19945"/>
          <a:ext cx="889000" cy="8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76295</xdr:rowOff>
    </xdr:from>
    <xdr:to>
      <xdr:col>41</xdr:col>
      <xdr:colOff>50800</xdr:colOff>
      <xdr:row>38</xdr:row>
      <xdr:rowOff>25095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19945"/>
          <a:ext cx="889000" cy="1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82181</xdr:rowOff>
    </xdr:from>
    <xdr:to>
      <xdr:col>55</xdr:col>
      <xdr:colOff>50800</xdr:colOff>
      <xdr:row>38</xdr:row>
      <xdr:rowOff>12331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100139</xdr:rowOff>
    </xdr:from>
    <xdr:to>
      <xdr:col>50</xdr:col>
      <xdr:colOff>165100</xdr:colOff>
      <xdr:row>38</xdr:row>
      <xdr:rowOff>30289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21416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3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110999</xdr:rowOff>
    </xdr:from>
    <xdr:to>
      <xdr:col>46</xdr:col>
      <xdr:colOff>38100</xdr:colOff>
      <xdr:row>38</xdr:row>
      <xdr:rowOff>41149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32276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4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25495</xdr:rowOff>
    </xdr:from>
    <xdr:to>
      <xdr:col>41</xdr:col>
      <xdr:colOff>101600</xdr:colOff>
      <xdr:row>37</xdr:row>
      <xdr:rowOff>127095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118222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145745</xdr:rowOff>
    </xdr:from>
    <xdr:to>
      <xdr:col>36</xdr:col>
      <xdr:colOff>165100</xdr:colOff>
      <xdr:row>38</xdr:row>
      <xdr:rowOff>75895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67022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121749</xdr:rowOff>
    </xdr:from>
    <xdr:to>
      <xdr:col>55</xdr:col>
      <xdr:colOff>0</xdr:colOff>
      <xdr:row>58</xdr:row>
      <xdr:rowOff>125595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65849"/>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124638</xdr:rowOff>
    </xdr:from>
    <xdr:to>
      <xdr:col>50</xdr:col>
      <xdr:colOff>114300</xdr:colOff>
      <xdr:row>58</xdr:row>
      <xdr:rowOff>125595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68738"/>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111452</xdr:rowOff>
    </xdr:from>
    <xdr:to>
      <xdr:col>45</xdr:col>
      <xdr:colOff>177800</xdr:colOff>
      <xdr:row>58</xdr:row>
      <xdr:rowOff>124638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55552"/>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111452</xdr:rowOff>
    </xdr:from>
    <xdr:to>
      <xdr:col>41</xdr:col>
      <xdr:colOff>50800</xdr:colOff>
      <xdr:row>58</xdr:row>
      <xdr:rowOff>135032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55552"/>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70949</xdr:rowOff>
    </xdr:from>
    <xdr:to>
      <xdr:col>55</xdr:col>
      <xdr:colOff>50800</xdr:colOff>
      <xdr:row>59</xdr:row>
      <xdr:rowOff>1099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74795</xdr:rowOff>
    </xdr:from>
    <xdr:to>
      <xdr:col>50</xdr:col>
      <xdr:colOff>165100</xdr:colOff>
      <xdr:row>59</xdr:row>
      <xdr:rowOff>4945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167522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73838</xdr:rowOff>
    </xdr:from>
    <xdr:to>
      <xdr:col>46</xdr:col>
      <xdr:colOff>38100</xdr:colOff>
      <xdr:row>59</xdr:row>
      <xdr:rowOff>3988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166565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60652</xdr:rowOff>
    </xdr:from>
    <xdr:to>
      <xdr:col>41</xdr:col>
      <xdr:colOff>101600</xdr:colOff>
      <xdr:row>58</xdr:row>
      <xdr:rowOff>162252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153379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9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84232</xdr:rowOff>
    </xdr:from>
    <xdr:to>
      <xdr:col>36</xdr:col>
      <xdr:colOff>165100</xdr:colOff>
      <xdr:row>59</xdr:row>
      <xdr:rowOff>14382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104521</xdr:rowOff>
    </xdr:from>
    <xdr:to>
      <xdr:col>55</xdr:col>
      <xdr:colOff>0</xdr:colOff>
      <xdr:row>78</xdr:row>
      <xdr:rowOff>120000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77621"/>
          <a:ext cx="8382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120000</xdr:rowOff>
    </xdr:from>
    <xdr:to>
      <xdr:col>50</xdr:col>
      <xdr:colOff>114300</xdr:colOff>
      <xdr:row>78</xdr:row>
      <xdr:rowOff>132180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93100"/>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59260</xdr:rowOff>
    </xdr:from>
    <xdr:to>
      <xdr:col>45</xdr:col>
      <xdr:colOff>177800</xdr:colOff>
      <xdr:row>78</xdr:row>
      <xdr:rowOff>132180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32360"/>
          <a:ext cx="889000" cy="7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59260</xdr:rowOff>
    </xdr:from>
    <xdr:to>
      <xdr:col>41</xdr:col>
      <xdr:colOff>50800</xdr:colOff>
      <xdr:row>78</xdr:row>
      <xdr:rowOff>137632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32360"/>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53721</xdr:rowOff>
    </xdr:from>
    <xdr:to>
      <xdr:col>55</xdr:col>
      <xdr:colOff>50800</xdr:colOff>
      <xdr:row>78</xdr:row>
      <xdr:rowOff>155321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140098</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69200</xdr:rowOff>
    </xdr:from>
    <xdr:to>
      <xdr:col>50</xdr:col>
      <xdr:colOff>165100</xdr:colOff>
      <xdr:row>78</xdr:row>
      <xdr:rowOff>170800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161927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81380</xdr:rowOff>
    </xdr:from>
    <xdr:to>
      <xdr:col>46</xdr:col>
      <xdr:colOff>38100</xdr:colOff>
      <xdr:row>79</xdr:row>
      <xdr:rowOff>11530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2657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8460</xdr:rowOff>
    </xdr:from>
    <xdr:to>
      <xdr:col>41</xdr:col>
      <xdr:colOff>101600</xdr:colOff>
      <xdr:row>78</xdr:row>
      <xdr:rowOff>110060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86832</xdr:rowOff>
    </xdr:from>
    <xdr:to>
      <xdr:col>36</xdr:col>
      <xdr:colOff>165100</xdr:colOff>
      <xdr:row>79</xdr:row>
      <xdr:rowOff>16982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8109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131738</xdr:rowOff>
    </xdr:from>
    <xdr:to>
      <xdr:col>55</xdr:col>
      <xdr:colOff>0</xdr:colOff>
      <xdr:row>98</xdr:row>
      <xdr:rowOff>134189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33838"/>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128302</xdr:rowOff>
    </xdr:from>
    <xdr:to>
      <xdr:col>50</xdr:col>
      <xdr:colOff>114300</xdr:colOff>
      <xdr:row>98</xdr:row>
      <xdr:rowOff>131738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30402"/>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128302</xdr:rowOff>
    </xdr:from>
    <xdr:to>
      <xdr:col>45</xdr:col>
      <xdr:colOff>177800</xdr:colOff>
      <xdr:row>98</xdr:row>
      <xdr:rowOff>133350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30402"/>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133350</xdr:rowOff>
    </xdr:from>
    <xdr:to>
      <xdr:col>41</xdr:col>
      <xdr:colOff>50800</xdr:colOff>
      <xdr:row>98</xdr:row>
      <xdr:rowOff>136606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35450"/>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83389</xdr:rowOff>
    </xdr:from>
    <xdr:to>
      <xdr:col>55</xdr:col>
      <xdr:colOff>50800</xdr:colOff>
      <xdr:row>99</xdr:row>
      <xdr:rowOff>13539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80938</xdr:rowOff>
    </xdr:from>
    <xdr:to>
      <xdr:col>50</xdr:col>
      <xdr:colOff>165100</xdr:colOff>
      <xdr:row>99</xdr:row>
      <xdr:rowOff>11088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2215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77502</xdr:rowOff>
    </xdr:from>
    <xdr:to>
      <xdr:col>46</xdr:col>
      <xdr:colOff>38100</xdr:colOff>
      <xdr:row>99</xdr:row>
      <xdr:rowOff>7652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82550</xdr:rowOff>
    </xdr:from>
    <xdr:to>
      <xdr:col>41</xdr:col>
      <xdr:colOff>101600</xdr:colOff>
      <xdr:row>99</xdr:row>
      <xdr:rowOff>12700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85806</xdr:rowOff>
    </xdr:from>
    <xdr:to>
      <xdr:col>36</xdr:col>
      <xdr:colOff>165100</xdr:colOff>
      <xdr:row>99</xdr:row>
      <xdr:rowOff>15956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18535</xdr:rowOff>
    </xdr:from>
    <xdr:to>
      <xdr:col>85</xdr:col>
      <xdr:colOff>127000</xdr:colOff>
      <xdr:row>39</xdr:row>
      <xdr:rowOff>38419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5085"/>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38419</xdr:rowOff>
    </xdr:from>
    <xdr:to>
      <xdr:col>81</xdr:col>
      <xdr:colOff>50800</xdr:colOff>
      <xdr:row>39</xdr:row>
      <xdr:rowOff>39562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49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26753</xdr:rowOff>
    </xdr:from>
    <xdr:to>
      <xdr:col>76</xdr:col>
      <xdr:colOff>114300</xdr:colOff>
      <xdr:row>39</xdr:row>
      <xdr:rowOff>39562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13303"/>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166915</xdr:rowOff>
    </xdr:from>
    <xdr:to>
      <xdr:col>71</xdr:col>
      <xdr:colOff>177800</xdr:colOff>
      <xdr:row>39</xdr:row>
      <xdr:rowOff>26753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82015"/>
          <a:ext cx="889000" cy="3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139185</xdr:rowOff>
    </xdr:from>
    <xdr:to>
      <xdr:col>85</xdr:col>
      <xdr:colOff>177800</xdr:colOff>
      <xdr:row>39</xdr:row>
      <xdr:rowOff>69335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68528</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159069</xdr:rowOff>
    </xdr:from>
    <xdr:to>
      <xdr:col>81</xdr:col>
      <xdr:colOff>101600</xdr:colOff>
      <xdr:row>39</xdr:row>
      <xdr:rowOff>89219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80346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160212</xdr:rowOff>
    </xdr:from>
    <xdr:to>
      <xdr:col>76</xdr:col>
      <xdr:colOff>165100</xdr:colOff>
      <xdr:row>39</xdr:row>
      <xdr:rowOff>90362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147403</xdr:rowOff>
    </xdr:from>
    <xdr:to>
      <xdr:col>72</xdr:col>
      <xdr:colOff>38100</xdr:colOff>
      <xdr:row>39</xdr:row>
      <xdr:rowOff>77553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68680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116115</xdr:rowOff>
    </xdr:from>
    <xdr:to>
      <xdr:col>67</xdr:col>
      <xdr:colOff>101600</xdr:colOff>
      <xdr:row>39</xdr:row>
      <xdr:rowOff>46265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37392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149713</xdr:rowOff>
    </xdr:from>
    <xdr:to>
      <xdr:col>85</xdr:col>
      <xdr:colOff>127000</xdr:colOff>
      <xdr:row>77</xdr:row>
      <xdr:rowOff>158657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51363"/>
          <a:ext cx="8382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147786</xdr:rowOff>
    </xdr:from>
    <xdr:to>
      <xdr:col>81</xdr:col>
      <xdr:colOff>50800</xdr:colOff>
      <xdr:row>77</xdr:row>
      <xdr:rowOff>158657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49436"/>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141241</xdr:rowOff>
    </xdr:from>
    <xdr:to>
      <xdr:col>76</xdr:col>
      <xdr:colOff>114300</xdr:colOff>
      <xdr:row>77</xdr:row>
      <xdr:rowOff>147786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342891"/>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141241</xdr:rowOff>
    </xdr:from>
    <xdr:to>
      <xdr:col>71</xdr:col>
      <xdr:colOff>177800</xdr:colOff>
      <xdr:row>77</xdr:row>
      <xdr:rowOff>163029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42891"/>
          <a:ext cx="8890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98913</xdr:rowOff>
    </xdr:from>
    <xdr:to>
      <xdr:col>85</xdr:col>
      <xdr:colOff>177800</xdr:colOff>
      <xdr:row>78</xdr:row>
      <xdr:rowOff>29063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77340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7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107857</xdr:rowOff>
    </xdr:from>
    <xdr:to>
      <xdr:col>81</xdr:col>
      <xdr:colOff>101600</xdr:colOff>
      <xdr:row>78</xdr:row>
      <xdr:rowOff>38007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29134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96986</xdr:rowOff>
    </xdr:from>
    <xdr:to>
      <xdr:col>76</xdr:col>
      <xdr:colOff>165100</xdr:colOff>
      <xdr:row>78</xdr:row>
      <xdr:rowOff>27136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18263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90441</xdr:rowOff>
    </xdr:from>
    <xdr:to>
      <xdr:col>72</xdr:col>
      <xdr:colOff>38100</xdr:colOff>
      <xdr:row>78</xdr:row>
      <xdr:rowOff>20591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11718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112229</xdr:rowOff>
    </xdr:from>
    <xdr:to>
      <xdr:col>67</xdr:col>
      <xdr:colOff>101600</xdr:colOff>
      <xdr:row>78</xdr:row>
      <xdr:rowOff>42379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33506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40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144649</xdr:rowOff>
    </xdr:from>
    <xdr:to>
      <xdr:col>85</xdr:col>
      <xdr:colOff>127000</xdr:colOff>
      <xdr:row>99</xdr:row>
      <xdr:rowOff>8923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46749"/>
          <a:ext cx="838200" cy="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157167</xdr:rowOff>
    </xdr:from>
    <xdr:to>
      <xdr:col>81</xdr:col>
      <xdr:colOff>50800</xdr:colOff>
      <xdr:row>99</xdr:row>
      <xdr:rowOff>8923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59267"/>
          <a:ext cx="889000" cy="2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157167</xdr:rowOff>
    </xdr:from>
    <xdr:to>
      <xdr:col>76</xdr:col>
      <xdr:colOff>114300</xdr:colOff>
      <xdr:row>98</xdr:row>
      <xdr:rowOff>157925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5926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157925</xdr:rowOff>
    </xdr:from>
    <xdr:to>
      <xdr:col>71</xdr:col>
      <xdr:colOff>177800</xdr:colOff>
      <xdr:row>99</xdr:row>
      <xdr:rowOff>40083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60025"/>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93849</xdr:rowOff>
    </xdr:from>
    <xdr:to>
      <xdr:col>85</xdr:col>
      <xdr:colOff>177800</xdr:colOff>
      <xdr:row>99</xdr:row>
      <xdr:rowOff>23999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8776</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129573</xdr:rowOff>
    </xdr:from>
    <xdr:to>
      <xdr:col>81</xdr:col>
      <xdr:colOff>101600</xdr:colOff>
      <xdr:row>99</xdr:row>
      <xdr:rowOff>59723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50850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106367</xdr:rowOff>
    </xdr:from>
    <xdr:to>
      <xdr:col>76</xdr:col>
      <xdr:colOff>165100</xdr:colOff>
      <xdr:row>99</xdr:row>
      <xdr:rowOff>36517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27644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107125</xdr:rowOff>
    </xdr:from>
    <xdr:to>
      <xdr:col>72</xdr:col>
      <xdr:colOff>38100</xdr:colOff>
      <xdr:row>99</xdr:row>
      <xdr:rowOff>37275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28402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160733</xdr:rowOff>
    </xdr:from>
    <xdr:to>
      <xdr:col>67</xdr:col>
      <xdr:colOff>101600</xdr:colOff>
      <xdr:row>99</xdr:row>
      <xdr:rowOff>90883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82010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75322</xdr:rowOff>
    </xdr:from>
    <xdr:to>
      <xdr:col>116</xdr:col>
      <xdr:colOff>63500</xdr:colOff>
      <xdr:row>58</xdr:row>
      <xdr:rowOff>98776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19422"/>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75322</xdr:rowOff>
    </xdr:from>
    <xdr:to>
      <xdr:col>111</xdr:col>
      <xdr:colOff>177800</xdr:colOff>
      <xdr:row>58</xdr:row>
      <xdr:rowOff>111065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19422"/>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108432</xdr:rowOff>
    </xdr:from>
    <xdr:to>
      <xdr:col>107</xdr:col>
      <xdr:colOff>50800</xdr:colOff>
      <xdr:row>58</xdr:row>
      <xdr:rowOff>111065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52532"/>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93130</xdr:rowOff>
    </xdr:from>
    <xdr:to>
      <xdr:col>102</xdr:col>
      <xdr:colOff>114300</xdr:colOff>
      <xdr:row>58</xdr:row>
      <xdr:rowOff>108432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37230"/>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47976</xdr:rowOff>
    </xdr:from>
    <xdr:to>
      <xdr:col>116</xdr:col>
      <xdr:colOff>114300</xdr:colOff>
      <xdr:row>58</xdr:row>
      <xdr:rowOff>149576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7353</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8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24522</xdr:rowOff>
    </xdr:from>
    <xdr:to>
      <xdr:col>112</xdr:col>
      <xdr:colOff>38100</xdr:colOff>
      <xdr:row>58</xdr:row>
      <xdr:rowOff>126122</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142649</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74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60265</xdr:rowOff>
    </xdr:from>
    <xdr:to>
      <xdr:col>107</xdr:col>
      <xdr:colOff>101600</xdr:colOff>
      <xdr:row>58</xdr:row>
      <xdr:rowOff>161865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6942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7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57632</xdr:rowOff>
    </xdr:from>
    <xdr:to>
      <xdr:col>102</xdr:col>
      <xdr:colOff>165100</xdr:colOff>
      <xdr:row>58</xdr:row>
      <xdr:rowOff>159232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42330</xdr:rowOff>
    </xdr:from>
    <xdr:to>
      <xdr:col>98</xdr:col>
      <xdr:colOff>38100</xdr:colOff>
      <xdr:row>58</xdr:row>
      <xdr:rowOff>143930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160457</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76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134282</xdr:rowOff>
    </xdr:from>
    <xdr:to>
      <xdr:col>116</xdr:col>
      <xdr:colOff>63500</xdr:colOff>
      <xdr:row>77</xdr:row>
      <xdr:rowOff>161120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35932"/>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161120</xdr:rowOff>
    </xdr:from>
    <xdr:to>
      <xdr:col>111</xdr:col>
      <xdr:colOff>177800</xdr:colOff>
      <xdr:row>77</xdr:row>
      <xdr:rowOff>166109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362770"/>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166109</xdr:rowOff>
    </xdr:from>
    <xdr:to>
      <xdr:col>107</xdr:col>
      <xdr:colOff>50800</xdr:colOff>
      <xdr:row>78</xdr:row>
      <xdr:rowOff>1978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67759"/>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1978</xdr:rowOff>
    </xdr:from>
    <xdr:to>
      <xdr:col>102</xdr:col>
      <xdr:colOff>114300</xdr:colOff>
      <xdr:row>78</xdr:row>
      <xdr:rowOff>4088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75078"/>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83482</xdr:rowOff>
    </xdr:from>
    <xdr:to>
      <xdr:col>116</xdr:col>
      <xdr:colOff>114300</xdr:colOff>
      <xdr:row>78</xdr:row>
      <xdr:rowOff>13632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61909</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110320</xdr:rowOff>
    </xdr:from>
    <xdr:to>
      <xdr:col>112</xdr:col>
      <xdr:colOff>38100</xdr:colOff>
      <xdr:row>78</xdr:row>
      <xdr:rowOff>40470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31597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115309</xdr:rowOff>
    </xdr:from>
    <xdr:to>
      <xdr:col>107</xdr:col>
      <xdr:colOff>101600</xdr:colOff>
      <xdr:row>78</xdr:row>
      <xdr:rowOff>45459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3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36586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4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122628</xdr:rowOff>
    </xdr:from>
    <xdr:to>
      <xdr:col>102</xdr:col>
      <xdr:colOff>165100</xdr:colOff>
      <xdr:row>78</xdr:row>
      <xdr:rowOff>52778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43905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124738</xdr:rowOff>
    </xdr:from>
    <xdr:to>
      <xdr:col>98</xdr:col>
      <xdr:colOff>38100</xdr:colOff>
      <xdr:row>78</xdr:row>
      <xdr:rowOff>54888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46015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９７８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７１５</a:t>
          </a:r>
          <a:r>
            <a:rPr kumimoji="1" lang="ja-JP" altLang="ja-JP" sz="1100">
              <a:solidFill>
                <a:schemeClr val="dk1"/>
              </a:solidFill>
              <a:effectLst/>
              <a:latin typeface="+mn-lt"/>
              <a:ea typeface="+mn-ea"/>
              <a:cs typeface="+mn-cs"/>
            </a:rPr>
            <a:t>円となっている。各経費の住民一人当たりのコストについては、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扶助費、貸付金</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において減少し、概ね類似団体より下回っているが、県平均と比べると半数程度上回っている状況である。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主な構成項目である人件費</a:t>
          </a:r>
          <a:r>
            <a:rPr kumimoji="1" lang="ja-JP" altLang="ja-JP" sz="1100">
              <a:solidFill>
                <a:schemeClr val="dk1"/>
              </a:solidFill>
              <a:effectLst/>
              <a:latin typeface="+mn-lt"/>
              <a:ea typeface="+mn-ea"/>
              <a:cs typeface="+mn-cs"/>
            </a:rPr>
            <a:t>については、住民一人当たり</a:t>
          </a:r>
          <a:r>
            <a:rPr kumimoji="1" lang="ja-JP" altLang="en-US" sz="1100">
              <a:solidFill>
                <a:schemeClr val="dk1"/>
              </a:solidFill>
              <a:effectLst/>
              <a:latin typeface="+mn-lt"/>
              <a:ea typeface="+mn-ea"/>
              <a:cs typeface="+mn-cs"/>
            </a:rPr>
            <a:t>１９２</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a:t>
          </a:r>
          <a:r>
            <a:rPr lang="ja-JP" altLang="ja-JP" sz="1100" b="0" i="0" baseline="0">
              <a:solidFill>
                <a:schemeClr val="dk1"/>
              </a:solidFill>
              <a:effectLst/>
              <a:latin typeface="+mn-lt"/>
              <a:ea typeface="+mn-ea"/>
              <a:cs typeface="+mn-cs"/>
            </a:rPr>
            <a:t>職員数の増</a:t>
          </a:r>
          <a:r>
            <a:rPr lang="ja-JP" altLang="en-US" sz="1100" b="0" i="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物価上昇に伴う賃上げ</a:t>
          </a:r>
          <a:r>
            <a:rPr kumimoji="1" lang="ja-JP" altLang="en-US" sz="1100">
              <a:solidFill>
                <a:schemeClr val="dk1"/>
              </a:solidFill>
              <a:effectLst/>
              <a:latin typeface="+mn-lt"/>
              <a:ea typeface="+mn-ea"/>
              <a:cs typeface="+mn-cs"/>
            </a:rPr>
            <a:t>による給与改定</a:t>
          </a:r>
          <a:r>
            <a:rPr kumimoji="1" lang="ja-JP" altLang="ja-JP" sz="1100">
              <a:solidFill>
                <a:schemeClr val="dk1"/>
              </a:solidFill>
              <a:effectLst/>
              <a:latin typeface="+mn-lt"/>
              <a:ea typeface="+mn-ea"/>
              <a:cs typeface="+mn-cs"/>
            </a:rPr>
            <a:t>が影響を及ぼし、増加の要因となっている。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補助費等については、住民一人当たり１９</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８４８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一部事務組合負担金に対する増が大きな増加要因として挙げられる。今後も、海部郡衛生処理事務組合のごみ処理施設整備事業や海部消防組合の新庁舎建設事業等による負担金の増加が想定される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普通建設事業費については、市宇ヶ丘交流センター建設にともなう事業費増により、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が見込まれるが、住民サービスの向上を図りつつ、より効率的な行財政運営に努める。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3,548
56.62
3,863,211
3,498,908
285,541
2,284,966
3,265,135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67031</xdr:rowOff>
    </xdr:from>
    <xdr:to>
      <xdr:col>24</xdr:col>
      <xdr:colOff>63500</xdr:colOff>
      <xdr:row>38</xdr:row>
      <xdr:rowOff>69431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82131"/>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69431</xdr:rowOff>
    </xdr:from>
    <xdr:to>
      <xdr:col>19</xdr:col>
      <xdr:colOff>177800</xdr:colOff>
      <xdr:row>38</xdr:row>
      <xdr:rowOff>73698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8453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73698</xdr:rowOff>
    </xdr:from>
    <xdr:to>
      <xdr:col>15</xdr:col>
      <xdr:colOff>50800</xdr:colOff>
      <xdr:row>38</xdr:row>
      <xdr:rowOff>78130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8879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77457</xdr:rowOff>
    </xdr:from>
    <xdr:to>
      <xdr:col>10</xdr:col>
      <xdr:colOff>114300</xdr:colOff>
      <xdr:row>38</xdr:row>
      <xdr:rowOff>78130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92557"/>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16231</xdr:rowOff>
    </xdr:from>
    <xdr:to>
      <xdr:col>24</xdr:col>
      <xdr:colOff>114300</xdr:colOff>
      <xdr:row>38</xdr:row>
      <xdr:rowOff>117831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102608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18631</xdr:rowOff>
    </xdr:from>
    <xdr:to>
      <xdr:col>20</xdr:col>
      <xdr:colOff>38100</xdr:colOff>
      <xdr:row>38</xdr:row>
      <xdr:rowOff>120231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111358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22898</xdr:rowOff>
    </xdr:from>
    <xdr:to>
      <xdr:col>15</xdr:col>
      <xdr:colOff>101600</xdr:colOff>
      <xdr:row>38</xdr:row>
      <xdr:rowOff>124498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115625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27330</xdr:rowOff>
    </xdr:from>
    <xdr:to>
      <xdr:col>10</xdr:col>
      <xdr:colOff>165100</xdr:colOff>
      <xdr:row>38</xdr:row>
      <xdr:rowOff>128930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120057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3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26657</xdr:rowOff>
    </xdr:from>
    <xdr:to>
      <xdr:col>6</xdr:col>
      <xdr:colOff>38100</xdr:colOff>
      <xdr:row>38</xdr:row>
      <xdr:rowOff>128257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119384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3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87766</xdr:rowOff>
    </xdr:from>
    <xdr:to>
      <xdr:col>24</xdr:col>
      <xdr:colOff>63500</xdr:colOff>
      <xdr:row>58</xdr:row>
      <xdr:rowOff>95939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31866"/>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95939</xdr:rowOff>
    </xdr:from>
    <xdr:to>
      <xdr:col>19</xdr:col>
      <xdr:colOff>177800</xdr:colOff>
      <xdr:row>58</xdr:row>
      <xdr:rowOff>98460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40039"/>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59875</xdr:rowOff>
    </xdr:from>
    <xdr:to>
      <xdr:col>15</xdr:col>
      <xdr:colOff>50800</xdr:colOff>
      <xdr:row>58</xdr:row>
      <xdr:rowOff>98460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3975"/>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59875</xdr:rowOff>
    </xdr:from>
    <xdr:to>
      <xdr:col>10</xdr:col>
      <xdr:colOff>114300</xdr:colOff>
      <xdr:row>58</xdr:row>
      <xdr:rowOff>109934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3975"/>
          <a:ext cx="889000" cy="5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36966</xdr:rowOff>
    </xdr:from>
    <xdr:to>
      <xdr:col>24</xdr:col>
      <xdr:colOff>114300</xdr:colOff>
      <xdr:row>58</xdr:row>
      <xdr:rowOff>138566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45139</xdr:rowOff>
    </xdr:from>
    <xdr:to>
      <xdr:col>20</xdr:col>
      <xdr:colOff>38100</xdr:colOff>
      <xdr:row>58</xdr:row>
      <xdr:rowOff>146739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137866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47660</xdr:rowOff>
    </xdr:from>
    <xdr:to>
      <xdr:col>15</xdr:col>
      <xdr:colOff>101600</xdr:colOff>
      <xdr:row>58</xdr:row>
      <xdr:rowOff>149260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140387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9075</xdr:rowOff>
    </xdr:from>
    <xdr:to>
      <xdr:col>10</xdr:col>
      <xdr:colOff>165100</xdr:colOff>
      <xdr:row>58</xdr:row>
      <xdr:rowOff>110675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101802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59134</xdr:rowOff>
    </xdr:from>
    <xdr:to>
      <xdr:col>6</xdr:col>
      <xdr:colOff>38100</xdr:colOff>
      <xdr:row>58</xdr:row>
      <xdr:rowOff>160734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151861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77756</xdr:rowOff>
    </xdr:from>
    <xdr:to>
      <xdr:col>24</xdr:col>
      <xdr:colOff>63500</xdr:colOff>
      <xdr:row>76</xdr:row>
      <xdr:rowOff>115260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07956"/>
          <a:ext cx="838200" cy="3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115260</xdr:rowOff>
    </xdr:from>
    <xdr:to>
      <xdr:col>19</xdr:col>
      <xdr:colOff>177800</xdr:colOff>
      <xdr:row>76</xdr:row>
      <xdr:rowOff>135122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45460"/>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135122</xdr:rowOff>
    </xdr:from>
    <xdr:to>
      <xdr:col>15</xdr:col>
      <xdr:colOff>50800</xdr:colOff>
      <xdr:row>77</xdr:row>
      <xdr:rowOff>74448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5322"/>
          <a:ext cx="889000" cy="1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74448</xdr:rowOff>
    </xdr:from>
    <xdr:to>
      <xdr:col>10</xdr:col>
      <xdr:colOff>114300</xdr:colOff>
      <xdr:row>77</xdr:row>
      <xdr:rowOff>97431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76098"/>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26956</xdr:rowOff>
    </xdr:from>
    <xdr:to>
      <xdr:col>24</xdr:col>
      <xdr:colOff>114300</xdr:colOff>
      <xdr:row>76</xdr:row>
      <xdr:rowOff>128556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64460</xdr:rowOff>
    </xdr:from>
    <xdr:to>
      <xdr:col>20</xdr:col>
      <xdr:colOff>38100</xdr:colOff>
      <xdr:row>76</xdr:row>
      <xdr:rowOff>166060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157187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84322</xdr:rowOff>
    </xdr:from>
    <xdr:to>
      <xdr:col>15</xdr:col>
      <xdr:colOff>101600</xdr:colOff>
      <xdr:row>77</xdr:row>
      <xdr:rowOff>14472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5599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23648</xdr:rowOff>
    </xdr:from>
    <xdr:to>
      <xdr:col>10</xdr:col>
      <xdr:colOff>165100</xdr:colOff>
      <xdr:row>77</xdr:row>
      <xdr:rowOff>125248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116375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1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46631</xdr:rowOff>
    </xdr:from>
    <xdr:to>
      <xdr:col>6</xdr:col>
      <xdr:colOff>38100</xdr:colOff>
      <xdr:row>77</xdr:row>
      <xdr:rowOff>148231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139358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150070</xdr:rowOff>
    </xdr:from>
    <xdr:to>
      <xdr:col>24</xdr:col>
      <xdr:colOff>63500</xdr:colOff>
      <xdr:row>98</xdr:row>
      <xdr:rowOff>7476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80720"/>
          <a:ext cx="838200" cy="2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165881</xdr:rowOff>
    </xdr:from>
    <xdr:to>
      <xdr:col>19</xdr:col>
      <xdr:colOff>177800</xdr:colOff>
      <xdr:row>98</xdr:row>
      <xdr:rowOff>7476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96531"/>
          <a:ext cx="889000" cy="1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165881</xdr:rowOff>
    </xdr:from>
    <xdr:to>
      <xdr:col>15</xdr:col>
      <xdr:colOff>50800</xdr:colOff>
      <xdr:row>98</xdr:row>
      <xdr:rowOff>18855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96531"/>
          <a:ext cx="889000" cy="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18855</xdr:rowOff>
    </xdr:from>
    <xdr:to>
      <xdr:col>10</xdr:col>
      <xdr:colOff>114300</xdr:colOff>
      <xdr:row>98</xdr:row>
      <xdr:rowOff>19698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20955"/>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99270</xdr:rowOff>
    </xdr:from>
    <xdr:to>
      <xdr:col>24</xdr:col>
      <xdr:colOff>114300</xdr:colOff>
      <xdr:row>98</xdr:row>
      <xdr:rowOff>29420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14197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128126</xdr:rowOff>
    </xdr:from>
    <xdr:to>
      <xdr:col>20</xdr:col>
      <xdr:colOff>38100</xdr:colOff>
      <xdr:row>98</xdr:row>
      <xdr:rowOff>58276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115081</xdr:rowOff>
    </xdr:from>
    <xdr:to>
      <xdr:col>15</xdr:col>
      <xdr:colOff>101600</xdr:colOff>
      <xdr:row>98</xdr:row>
      <xdr:rowOff>45231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36358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139505</xdr:rowOff>
    </xdr:from>
    <xdr:to>
      <xdr:col>10</xdr:col>
      <xdr:colOff>165100</xdr:colOff>
      <xdr:row>98</xdr:row>
      <xdr:rowOff>69655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140348</xdr:rowOff>
    </xdr:from>
    <xdr:to>
      <xdr:col>6</xdr:col>
      <xdr:colOff>38100</xdr:colOff>
      <xdr:row>98</xdr:row>
      <xdr:rowOff>70498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61625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32201</xdr:rowOff>
    </xdr:from>
    <xdr:to>
      <xdr:col>55</xdr:col>
      <xdr:colOff>0</xdr:colOff>
      <xdr:row>39</xdr:row>
      <xdr:rowOff>32582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1875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32524</xdr:rowOff>
    </xdr:from>
    <xdr:to>
      <xdr:col>50</xdr:col>
      <xdr:colOff>114300</xdr:colOff>
      <xdr:row>39</xdr:row>
      <xdr:rowOff>32582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19074"/>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30449</xdr:rowOff>
    </xdr:from>
    <xdr:to>
      <xdr:col>45</xdr:col>
      <xdr:colOff>177800</xdr:colOff>
      <xdr:row>39</xdr:row>
      <xdr:rowOff>32524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1699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30449</xdr:rowOff>
    </xdr:from>
    <xdr:to>
      <xdr:col>41</xdr:col>
      <xdr:colOff>50800</xdr:colOff>
      <xdr:row>39</xdr:row>
      <xdr:rowOff>30734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71699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152851</xdr:rowOff>
    </xdr:from>
    <xdr:to>
      <xdr:col>55</xdr:col>
      <xdr:colOff>50800</xdr:colOff>
      <xdr:row>39</xdr:row>
      <xdr:rowOff>83001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153232</xdr:rowOff>
    </xdr:from>
    <xdr:to>
      <xdr:col>50</xdr:col>
      <xdr:colOff>165100</xdr:colOff>
      <xdr:row>39</xdr:row>
      <xdr:rowOff>83382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74509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761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153174</xdr:rowOff>
    </xdr:from>
    <xdr:to>
      <xdr:col>46</xdr:col>
      <xdr:colOff>38100</xdr:colOff>
      <xdr:row>39</xdr:row>
      <xdr:rowOff>83324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74451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151099</xdr:rowOff>
    </xdr:from>
    <xdr:to>
      <xdr:col>41</xdr:col>
      <xdr:colOff>101600</xdr:colOff>
      <xdr:row>39</xdr:row>
      <xdr:rowOff>81249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72376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75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151384</xdr:rowOff>
    </xdr:from>
    <xdr:to>
      <xdr:col>36</xdr:col>
      <xdr:colOff>165100</xdr:colOff>
      <xdr:row>39</xdr:row>
      <xdr:rowOff>81534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72661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47024</xdr:rowOff>
    </xdr:from>
    <xdr:to>
      <xdr:col>55</xdr:col>
      <xdr:colOff>0</xdr:colOff>
      <xdr:row>59</xdr:row>
      <xdr:rowOff>47099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62574"/>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35853</xdr:rowOff>
    </xdr:from>
    <xdr:to>
      <xdr:col>50</xdr:col>
      <xdr:colOff>114300</xdr:colOff>
      <xdr:row>59</xdr:row>
      <xdr:rowOff>47099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51403"/>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35853</xdr:rowOff>
    </xdr:from>
    <xdr:to>
      <xdr:col>45</xdr:col>
      <xdr:colOff>177800</xdr:colOff>
      <xdr:row>59</xdr:row>
      <xdr:rowOff>47002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51403"/>
          <a:ext cx="8890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47002</xdr:rowOff>
    </xdr:from>
    <xdr:to>
      <xdr:col>41</xdr:col>
      <xdr:colOff>50800</xdr:colOff>
      <xdr:row>59</xdr:row>
      <xdr:rowOff>55363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62552"/>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167674</xdr:rowOff>
    </xdr:from>
    <xdr:to>
      <xdr:col>55</xdr:col>
      <xdr:colOff>50800</xdr:colOff>
      <xdr:row>59</xdr:row>
      <xdr:rowOff>97824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82601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167749</xdr:rowOff>
    </xdr:from>
    <xdr:to>
      <xdr:col>50</xdr:col>
      <xdr:colOff>165100</xdr:colOff>
      <xdr:row>59</xdr:row>
      <xdr:rowOff>97899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89026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156503</xdr:rowOff>
    </xdr:from>
    <xdr:to>
      <xdr:col>46</xdr:col>
      <xdr:colOff>38100</xdr:colOff>
      <xdr:row>59</xdr:row>
      <xdr:rowOff>86653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77780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167652</xdr:rowOff>
    </xdr:from>
    <xdr:to>
      <xdr:col>41</xdr:col>
      <xdr:colOff>101600</xdr:colOff>
      <xdr:row>59</xdr:row>
      <xdr:rowOff>97802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88929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4563</xdr:rowOff>
    </xdr:from>
    <xdr:to>
      <xdr:col>36</xdr:col>
      <xdr:colOff>165100</xdr:colOff>
      <xdr:row>59</xdr:row>
      <xdr:rowOff>106163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97290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95312</xdr:rowOff>
    </xdr:from>
    <xdr:to>
      <xdr:col>55</xdr:col>
      <xdr:colOff>0</xdr:colOff>
      <xdr:row>78</xdr:row>
      <xdr:rowOff>97873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8412"/>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91067</xdr:rowOff>
    </xdr:from>
    <xdr:to>
      <xdr:col>50</xdr:col>
      <xdr:colOff>114300</xdr:colOff>
      <xdr:row>78</xdr:row>
      <xdr:rowOff>97873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64167"/>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91067</xdr:rowOff>
    </xdr:from>
    <xdr:to>
      <xdr:col>45</xdr:col>
      <xdr:colOff>177800</xdr:colOff>
      <xdr:row>78</xdr:row>
      <xdr:rowOff>103349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4167"/>
          <a:ext cx="8890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103349</xdr:rowOff>
    </xdr:from>
    <xdr:to>
      <xdr:col>41</xdr:col>
      <xdr:colOff>50800</xdr:colOff>
      <xdr:row>78</xdr:row>
      <xdr:rowOff>125572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6449"/>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44512</xdr:rowOff>
    </xdr:from>
    <xdr:to>
      <xdr:col>55</xdr:col>
      <xdr:colOff>50800</xdr:colOff>
      <xdr:row>78</xdr:row>
      <xdr:rowOff>146112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47073</xdr:rowOff>
    </xdr:from>
    <xdr:to>
      <xdr:col>50</xdr:col>
      <xdr:colOff>165100</xdr:colOff>
      <xdr:row>78</xdr:row>
      <xdr:rowOff>148673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139800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40267</xdr:rowOff>
    </xdr:from>
    <xdr:to>
      <xdr:col>46</xdr:col>
      <xdr:colOff>38100</xdr:colOff>
      <xdr:row>78</xdr:row>
      <xdr:rowOff>141867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132994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52549</xdr:rowOff>
    </xdr:from>
    <xdr:to>
      <xdr:col>41</xdr:col>
      <xdr:colOff>101600</xdr:colOff>
      <xdr:row>78</xdr:row>
      <xdr:rowOff>154149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145276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74772</xdr:rowOff>
    </xdr:from>
    <xdr:to>
      <xdr:col>36</xdr:col>
      <xdr:colOff>165100</xdr:colOff>
      <xdr:row>79</xdr:row>
      <xdr:rowOff>4922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167480</xdr:rowOff>
    </xdr:from>
    <xdr:to>
      <xdr:col>55</xdr:col>
      <xdr:colOff>0</xdr:colOff>
      <xdr:row>99</xdr:row>
      <xdr:rowOff>425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69580"/>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167480</xdr:rowOff>
    </xdr:from>
    <xdr:to>
      <xdr:col>50</xdr:col>
      <xdr:colOff>114300</xdr:colOff>
      <xdr:row>99</xdr:row>
      <xdr:rowOff>13494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69580"/>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13111</xdr:rowOff>
    </xdr:from>
    <xdr:to>
      <xdr:col>45</xdr:col>
      <xdr:colOff>177800</xdr:colOff>
      <xdr:row>99</xdr:row>
      <xdr:rowOff>13494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8666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13111</xdr:rowOff>
    </xdr:from>
    <xdr:to>
      <xdr:col>41</xdr:col>
      <xdr:colOff>50800</xdr:colOff>
      <xdr:row>99</xdr:row>
      <xdr:rowOff>15585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86661"/>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121075</xdr:rowOff>
    </xdr:from>
    <xdr:to>
      <xdr:col>55</xdr:col>
      <xdr:colOff>50800</xdr:colOff>
      <xdr:row>99</xdr:row>
      <xdr:rowOff>51225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36002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116680</xdr:rowOff>
    </xdr:from>
    <xdr:to>
      <xdr:col>50</xdr:col>
      <xdr:colOff>165100</xdr:colOff>
      <xdr:row>99</xdr:row>
      <xdr:rowOff>46830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37957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134144</xdr:rowOff>
    </xdr:from>
    <xdr:to>
      <xdr:col>46</xdr:col>
      <xdr:colOff>38100</xdr:colOff>
      <xdr:row>99</xdr:row>
      <xdr:rowOff>64294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55421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133761</xdr:rowOff>
    </xdr:from>
    <xdr:to>
      <xdr:col>41</xdr:col>
      <xdr:colOff>101600</xdr:colOff>
      <xdr:row>99</xdr:row>
      <xdr:rowOff>63911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55038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136235</xdr:rowOff>
    </xdr:from>
    <xdr:to>
      <xdr:col>36</xdr:col>
      <xdr:colOff>165100</xdr:colOff>
      <xdr:row>99</xdr:row>
      <xdr:rowOff>66385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57512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61103</xdr:rowOff>
    </xdr:from>
    <xdr:to>
      <xdr:col>85</xdr:col>
      <xdr:colOff>127000</xdr:colOff>
      <xdr:row>37</xdr:row>
      <xdr:rowOff>115541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4753"/>
          <a:ext cx="838200" cy="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104811</xdr:rowOff>
    </xdr:from>
    <xdr:to>
      <xdr:col>81</xdr:col>
      <xdr:colOff>50800</xdr:colOff>
      <xdr:row>37</xdr:row>
      <xdr:rowOff>115541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48461"/>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90647</xdr:rowOff>
    </xdr:from>
    <xdr:to>
      <xdr:col>76</xdr:col>
      <xdr:colOff>114300</xdr:colOff>
      <xdr:row>37</xdr:row>
      <xdr:rowOff>104811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34297"/>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90647</xdr:rowOff>
    </xdr:from>
    <xdr:to>
      <xdr:col>71</xdr:col>
      <xdr:colOff>177800</xdr:colOff>
      <xdr:row>37</xdr:row>
      <xdr:rowOff>147998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34297"/>
          <a:ext cx="889000" cy="5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10303</xdr:rowOff>
    </xdr:from>
    <xdr:to>
      <xdr:col>85</xdr:col>
      <xdr:colOff>177800</xdr:colOff>
      <xdr:row>37</xdr:row>
      <xdr:rowOff>111903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160180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64741</xdr:rowOff>
    </xdr:from>
    <xdr:to>
      <xdr:col>81</xdr:col>
      <xdr:colOff>101600</xdr:colOff>
      <xdr:row>37</xdr:row>
      <xdr:rowOff>166342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8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157469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0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54011</xdr:rowOff>
    </xdr:from>
    <xdr:to>
      <xdr:col>76</xdr:col>
      <xdr:colOff>165100</xdr:colOff>
      <xdr:row>37</xdr:row>
      <xdr:rowOff>155611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146738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39847</xdr:rowOff>
    </xdr:from>
    <xdr:to>
      <xdr:col>72</xdr:col>
      <xdr:colOff>38100</xdr:colOff>
      <xdr:row>37</xdr:row>
      <xdr:rowOff>141447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132574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97198</xdr:rowOff>
    </xdr:from>
    <xdr:to>
      <xdr:col>67</xdr:col>
      <xdr:colOff>101600</xdr:colOff>
      <xdr:row>38</xdr:row>
      <xdr:rowOff>27349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0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166717</xdr:rowOff>
    </xdr:from>
    <xdr:to>
      <xdr:col>85</xdr:col>
      <xdr:colOff>127000</xdr:colOff>
      <xdr:row>58</xdr:row>
      <xdr:rowOff>171183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110817"/>
          <a:ext cx="8382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157356</xdr:rowOff>
    </xdr:from>
    <xdr:to>
      <xdr:col>81</xdr:col>
      <xdr:colOff>50800</xdr:colOff>
      <xdr:row>58</xdr:row>
      <xdr:rowOff>171183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101456"/>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157356</xdr:rowOff>
    </xdr:from>
    <xdr:to>
      <xdr:col>76</xdr:col>
      <xdr:colOff>114300</xdr:colOff>
      <xdr:row>58</xdr:row>
      <xdr:rowOff>164433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101456"/>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164433</xdr:rowOff>
    </xdr:from>
    <xdr:to>
      <xdr:col>71</xdr:col>
      <xdr:colOff>177800</xdr:colOff>
      <xdr:row>58</xdr:row>
      <xdr:rowOff>168439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8533"/>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115917</xdr:rowOff>
    </xdr:from>
    <xdr:to>
      <xdr:col>85</xdr:col>
      <xdr:colOff>177800</xdr:colOff>
      <xdr:row>59</xdr:row>
      <xdr:rowOff>46067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30844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120383</xdr:rowOff>
    </xdr:from>
    <xdr:to>
      <xdr:col>81</xdr:col>
      <xdr:colOff>101600</xdr:colOff>
      <xdr:row>59</xdr:row>
      <xdr:rowOff>50533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41660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106556</xdr:rowOff>
    </xdr:from>
    <xdr:to>
      <xdr:col>76</xdr:col>
      <xdr:colOff>165100</xdr:colOff>
      <xdr:row>59</xdr:row>
      <xdr:rowOff>36706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27833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113633</xdr:rowOff>
    </xdr:from>
    <xdr:to>
      <xdr:col>72</xdr:col>
      <xdr:colOff>38100</xdr:colOff>
      <xdr:row>59</xdr:row>
      <xdr:rowOff>43783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34910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117639</xdr:rowOff>
    </xdr:from>
    <xdr:to>
      <xdr:col>67</xdr:col>
      <xdr:colOff>101600</xdr:colOff>
      <xdr:row>59</xdr:row>
      <xdr:rowOff>47789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38916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18534</xdr:rowOff>
    </xdr:from>
    <xdr:to>
      <xdr:col>85</xdr:col>
      <xdr:colOff>127000</xdr:colOff>
      <xdr:row>79</xdr:row>
      <xdr:rowOff>38419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63084"/>
          <a:ext cx="838200" cy="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38419</xdr:rowOff>
    </xdr:from>
    <xdr:to>
      <xdr:col>81</xdr:col>
      <xdr:colOff>50800</xdr:colOff>
      <xdr:row>79</xdr:row>
      <xdr:rowOff>39562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29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26752</xdr:rowOff>
    </xdr:from>
    <xdr:to>
      <xdr:col>76</xdr:col>
      <xdr:colOff>114300</xdr:colOff>
      <xdr:row>79</xdr:row>
      <xdr:rowOff>39562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71302"/>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166915</xdr:rowOff>
    </xdr:from>
    <xdr:to>
      <xdr:col>71</xdr:col>
      <xdr:colOff>177800</xdr:colOff>
      <xdr:row>79</xdr:row>
      <xdr:rowOff>26752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40015"/>
          <a:ext cx="889000" cy="3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139184</xdr:rowOff>
    </xdr:from>
    <xdr:to>
      <xdr:col>85</xdr:col>
      <xdr:colOff>177800</xdr:colOff>
      <xdr:row>79</xdr:row>
      <xdr:rowOff>69334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159069</xdr:rowOff>
    </xdr:from>
    <xdr:to>
      <xdr:col>81</xdr:col>
      <xdr:colOff>101600</xdr:colOff>
      <xdr:row>79</xdr:row>
      <xdr:rowOff>89219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80346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160212</xdr:rowOff>
    </xdr:from>
    <xdr:to>
      <xdr:col>76</xdr:col>
      <xdr:colOff>165100</xdr:colOff>
      <xdr:row>79</xdr:row>
      <xdr:rowOff>90362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147402</xdr:rowOff>
    </xdr:from>
    <xdr:to>
      <xdr:col>72</xdr:col>
      <xdr:colOff>38100</xdr:colOff>
      <xdr:row>79</xdr:row>
      <xdr:rowOff>77552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68679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116115</xdr:rowOff>
    </xdr:from>
    <xdr:to>
      <xdr:col>67</xdr:col>
      <xdr:colOff>101600</xdr:colOff>
      <xdr:row>79</xdr:row>
      <xdr:rowOff>46265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37392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5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149713</xdr:rowOff>
    </xdr:from>
    <xdr:to>
      <xdr:col>85</xdr:col>
      <xdr:colOff>127000</xdr:colOff>
      <xdr:row>97</xdr:row>
      <xdr:rowOff>158657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80363"/>
          <a:ext cx="8382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147786</xdr:rowOff>
    </xdr:from>
    <xdr:to>
      <xdr:col>81</xdr:col>
      <xdr:colOff>50800</xdr:colOff>
      <xdr:row>97</xdr:row>
      <xdr:rowOff>158657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78436"/>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141241</xdr:rowOff>
    </xdr:from>
    <xdr:to>
      <xdr:col>76</xdr:col>
      <xdr:colOff>114300</xdr:colOff>
      <xdr:row>97</xdr:row>
      <xdr:rowOff>147786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71891"/>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141241</xdr:rowOff>
    </xdr:from>
    <xdr:to>
      <xdr:col>71</xdr:col>
      <xdr:colOff>177800</xdr:colOff>
      <xdr:row>97</xdr:row>
      <xdr:rowOff>163029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71891"/>
          <a:ext cx="8890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98913</xdr:rowOff>
    </xdr:from>
    <xdr:to>
      <xdr:col>85</xdr:col>
      <xdr:colOff>177800</xdr:colOff>
      <xdr:row>98</xdr:row>
      <xdr:rowOff>29063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77340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0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107857</xdr:rowOff>
    </xdr:from>
    <xdr:to>
      <xdr:col>81</xdr:col>
      <xdr:colOff>101600</xdr:colOff>
      <xdr:row>98</xdr:row>
      <xdr:rowOff>38007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29134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3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96986</xdr:rowOff>
    </xdr:from>
    <xdr:to>
      <xdr:col>76</xdr:col>
      <xdr:colOff>165100</xdr:colOff>
      <xdr:row>98</xdr:row>
      <xdr:rowOff>27136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18263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2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90441</xdr:rowOff>
    </xdr:from>
    <xdr:to>
      <xdr:col>72</xdr:col>
      <xdr:colOff>38100</xdr:colOff>
      <xdr:row>98</xdr:row>
      <xdr:rowOff>20591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11718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112229</xdr:rowOff>
    </xdr:from>
    <xdr:to>
      <xdr:col>67</xdr:col>
      <xdr:colOff>101600</xdr:colOff>
      <xdr:row>98</xdr:row>
      <xdr:rowOff>42379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33506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3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各経費の住民一人当たりのコストについては、概ね類似団体より下回っているが、県平均と比べると上回っている状況である。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コスト９７８，７１５円のうち、最も大きい民生費は、右肩上がりの傾向となって</a:t>
          </a:r>
          <a:r>
            <a:rPr kumimoji="1" lang="ja-JP" altLang="en-US" sz="1100">
              <a:solidFill>
                <a:schemeClr val="dk1"/>
              </a:solidFill>
              <a:effectLst/>
              <a:latin typeface="+mn-lt"/>
              <a:ea typeface="+mn-ea"/>
              <a:cs typeface="+mn-cs"/>
            </a:rPr>
            <a:t>いる。令和４年度からの</a:t>
          </a:r>
          <a:r>
            <a:rPr kumimoji="1" lang="ja-JP" altLang="ja-JP" sz="1100">
              <a:solidFill>
                <a:schemeClr val="dk1"/>
              </a:solidFill>
              <a:effectLst/>
              <a:latin typeface="+mn-lt"/>
              <a:ea typeface="+mn-ea"/>
              <a:cs typeface="+mn-cs"/>
            </a:rPr>
            <a:t>市宇ヶ丘交流センター建設事業に係る工事費等</a:t>
          </a:r>
          <a:r>
            <a:rPr kumimoji="1" lang="ja-JP" altLang="en-US" sz="1100">
              <a:solidFill>
                <a:schemeClr val="dk1"/>
              </a:solidFill>
              <a:effectLst/>
              <a:latin typeface="+mn-lt"/>
              <a:ea typeface="+mn-ea"/>
              <a:cs typeface="+mn-cs"/>
            </a:rPr>
            <a:t>の増により</a:t>
          </a:r>
          <a:r>
            <a:rPr kumimoji="1" lang="ja-JP" altLang="ja-JP" sz="1100">
              <a:solidFill>
                <a:schemeClr val="dk1"/>
              </a:solidFill>
              <a:effectLst/>
              <a:latin typeface="+mn-lt"/>
              <a:ea typeface="+mn-ea"/>
              <a:cs typeface="+mn-cs"/>
            </a:rPr>
            <a:t>、住民一人当たり２</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９６８</a:t>
          </a:r>
          <a:r>
            <a:rPr kumimoji="1" lang="ja-JP" altLang="ja-JP" sz="1100">
              <a:solidFill>
                <a:schemeClr val="dk1"/>
              </a:solidFill>
              <a:effectLst/>
              <a:latin typeface="+mn-lt"/>
              <a:ea typeface="+mn-ea"/>
              <a:cs typeface="+mn-cs"/>
            </a:rPr>
            <a:t>円となっている。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増加率の大きい</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については、住民一人当たり</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４６４</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一部事務組合（海部郡衛生処理事務組合）に対する負担金</a:t>
          </a:r>
          <a:r>
            <a:rPr kumimoji="1" lang="ja-JP" altLang="ja-JP" sz="1100">
              <a:solidFill>
                <a:schemeClr val="dk1"/>
              </a:solidFill>
              <a:effectLst/>
              <a:latin typeface="+mn-lt"/>
              <a:ea typeface="+mn-ea"/>
              <a:cs typeface="+mn-cs"/>
            </a:rPr>
            <a:t>の増により増加したものである。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消防費については、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６９１</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消防車両の購入事業及び一部事務組合（海部消防組合</a:t>
          </a:r>
          <a:r>
            <a:rPr kumimoji="1" lang="ja-JP" altLang="ja-JP" sz="1100">
              <a:solidFill>
                <a:schemeClr val="dk1"/>
              </a:solidFill>
              <a:effectLst/>
              <a:latin typeface="+mn-lt"/>
              <a:ea typeface="+mn-ea"/>
              <a:cs typeface="+mn-cs"/>
            </a:rPr>
            <a:t>）に対する負担金の増により増加したものである。災害復旧費については、自然災害による復旧事業</a:t>
          </a:r>
          <a:r>
            <a:rPr kumimoji="1" lang="ja-JP" altLang="en-US" sz="1100">
              <a:solidFill>
                <a:schemeClr val="dk1"/>
              </a:solidFill>
              <a:effectLst/>
              <a:latin typeface="+mn-lt"/>
              <a:ea typeface="+mn-ea"/>
              <a:cs typeface="+mn-cs"/>
            </a:rPr>
            <a:t>費の</a:t>
          </a:r>
          <a:r>
            <a:rPr kumimoji="1" lang="ja-JP" altLang="ja-JP" sz="1100">
              <a:solidFill>
                <a:schemeClr val="dk1"/>
              </a:solidFill>
              <a:effectLst/>
              <a:latin typeface="+mn-lt"/>
              <a:ea typeface="+mn-ea"/>
              <a:cs typeface="+mn-cs"/>
            </a:rPr>
            <a:t>増により増加したものである。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今後も、新</a:t>
          </a:r>
          <a:r>
            <a:rPr lang="ja-JP" altLang="ja-JP" sz="1100" b="0" i="0" baseline="0">
              <a:solidFill>
                <a:schemeClr val="dk1"/>
              </a:solidFill>
              <a:effectLst/>
              <a:latin typeface="+mn-lt"/>
              <a:ea typeface="+mn-ea"/>
              <a:cs typeface="+mn-cs"/>
            </a:rPr>
            <a:t>庁舎建設等の大型事業に係る歳出の増加が見込まれるが、住民サービスの向上を図りつつ、より効率的な行財政運営に努める。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財政調整基金残高については、１００，０００千円の</a:t>
          </a:r>
          <a:r>
            <a:rPr lang="ja-JP" altLang="en-US" sz="1100" b="0" i="0" baseline="0">
              <a:solidFill>
                <a:schemeClr val="dk1"/>
              </a:solidFill>
              <a:effectLst/>
              <a:latin typeface="+mn-lt"/>
              <a:ea typeface="+mn-ea"/>
              <a:cs typeface="+mn-cs"/>
            </a:rPr>
            <a:t>積立により</a:t>
          </a:r>
          <a:r>
            <a:rPr lang="ja-JP" altLang="ja-JP" sz="1100" b="0" i="0" baseline="0">
              <a:solidFill>
                <a:schemeClr val="dk1"/>
              </a:solidFill>
              <a:effectLst/>
              <a:latin typeface="+mn-lt"/>
              <a:ea typeface="+mn-ea"/>
              <a:cs typeface="+mn-cs"/>
            </a:rPr>
            <a:t>、標準財政規模に占める割合は</a:t>
          </a:r>
          <a:r>
            <a:rPr lang="ja-JP" altLang="en-US" sz="1100" b="0" i="0" baseline="0">
              <a:solidFill>
                <a:schemeClr val="dk1"/>
              </a:solidFill>
              <a:effectLst/>
              <a:latin typeface="+mn-lt"/>
              <a:ea typeface="+mn-ea"/>
              <a:cs typeface="+mn-cs"/>
            </a:rPr>
            <a:t>４．４２ポイント</a:t>
          </a:r>
          <a:r>
            <a:rPr lang="ja-JP" altLang="ja-JP" sz="1100" b="0" i="0" baseline="0">
              <a:solidFill>
                <a:schemeClr val="dk1"/>
              </a:solidFill>
              <a:effectLst/>
              <a:latin typeface="+mn-lt"/>
              <a:ea typeface="+mn-ea"/>
              <a:cs typeface="+mn-cs"/>
            </a:rPr>
            <a:t>増加した。</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１０５，３００千円の減、標準財政規模に占める割合は４．５９ポイントの減、実質単年度収支も６．０５ポイントの減と</a:t>
          </a:r>
          <a:r>
            <a:rPr kumimoji="1" lang="ja-JP" altLang="en-US" sz="1100">
              <a:solidFill>
                <a:schemeClr val="dk1"/>
              </a:solidFill>
              <a:effectLst/>
              <a:latin typeface="+mn-lt"/>
              <a:ea typeface="+mn-ea"/>
              <a:cs typeface="+mn-cs"/>
            </a:rPr>
            <a:t>なり、赤字となった</a:t>
          </a:r>
          <a:r>
            <a:rPr kumimoji="1" lang="ja-JP" altLang="ja-JP" sz="1100">
              <a:solidFill>
                <a:schemeClr val="dk1"/>
              </a:solidFill>
              <a:effectLst/>
              <a:latin typeface="+mn-lt"/>
              <a:ea typeface="+mn-ea"/>
              <a:cs typeface="+mn-cs"/>
            </a:rPr>
            <a:t>。</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今後も、新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に係る事業費が大きく見込まれ</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財政調整基金を含めた基金の取り崩しが</a:t>
          </a:r>
          <a:r>
            <a:rPr kumimoji="1" lang="ja-JP" altLang="en-US" sz="1100">
              <a:solidFill>
                <a:schemeClr val="dk1"/>
              </a:solidFill>
              <a:effectLst/>
              <a:latin typeface="+mn-lt"/>
              <a:ea typeface="+mn-ea"/>
              <a:cs typeface="+mn-cs"/>
            </a:rPr>
            <a:t>想定さ</a:t>
          </a:r>
          <a:r>
            <a:rPr kumimoji="1" lang="ja-JP" altLang="ja-JP" sz="1100">
              <a:solidFill>
                <a:schemeClr val="dk1"/>
              </a:solidFill>
              <a:effectLst/>
              <a:latin typeface="+mn-lt"/>
              <a:ea typeface="+mn-ea"/>
              <a:cs typeface="+mn-cs"/>
            </a:rPr>
            <a:t>れることから、引き続き、中長期的な視点での行財政改革を進める。</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全会計が黒字会計のため、連結実質赤字比率は発生していない。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に係る事業費が大きく見込まれること、それに伴う公債費の増加が想定されるため</a:t>
          </a:r>
          <a:r>
            <a:rPr lang="ja-JP" altLang="ja-JP" sz="1100" b="0" i="0" baseline="0">
              <a:solidFill>
                <a:schemeClr val="dk1"/>
              </a:solidFill>
              <a:effectLst/>
              <a:latin typeface="+mn-lt"/>
              <a:ea typeface="+mn-ea"/>
              <a:cs typeface="+mn-cs"/>
            </a:rPr>
            <a:t>、特に経常経費の削減に努める。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黒字ではあるが、一般会計からの操出金の増加が懸念される状況で、今後とも経費の削減に努める。特に、国民健康保険事業及び介護保険事業については、医療費及び保険給付費の増加や保険料収入の伸び悩み</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厳しい状況が続くことから、適正な執行管理による財政の健全性を維持し、一層の業務の効率化に努める。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実質公債費比率（分子）については、大規模起債の償還終了等による元利償還金の減少により減少傾向に</a:t>
          </a:r>
          <a:r>
            <a:rPr lang="ja-JP" altLang="en-US" sz="1100" b="0" i="0" baseline="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令和５年度は元利償還金が３百万円増加したことにより、増加に転じている。今後も新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に係る起債が大きく見込まれることから</a:t>
          </a:r>
          <a:r>
            <a:rPr lang="ja-JP" altLang="ja-JP" sz="1100" b="0" i="0" baseline="0">
              <a:solidFill>
                <a:schemeClr val="dk1"/>
              </a:solidFill>
              <a:effectLst/>
              <a:latin typeface="+mn-lt"/>
              <a:ea typeface="+mn-ea"/>
              <a:cs typeface="+mn-cs"/>
            </a:rPr>
            <a:t>、元利償還金が増加していくことが</a:t>
          </a:r>
          <a:r>
            <a:rPr lang="ja-JP" altLang="en-US" sz="1100" b="0" i="0" baseline="0">
              <a:solidFill>
                <a:schemeClr val="dk1"/>
              </a:solidFill>
              <a:effectLst/>
              <a:latin typeface="+mn-lt"/>
              <a:ea typeface="+mn-ea"/>
              <a:cs typeface="+mn-cs"/>
            </a:rPr>
            <a:t>想定さ</a:t>
          </a:r>
          <a:r>
            <a:rPr kumimoji="1" lang="ja-JP" altLang="ja-JP" sz="1100">
              <a:solidFill>
                <a:schemeClr val="dk1"/>
              </a:solidFill>
              <a:effectLst/>
              <a:latin typeface="+mn-lt"/>
              <a:ea typeface="+mn-ea"/>
              <a:cs typeface="+mn-cs"/>
            </a:rPr>
            <a:t>れる。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地方債の発行については、交付税措置のある有利な起債を活用し計画的な発行に努め、</a:t>
          </a:r>
          <a:r>
            <a:rPr lang="ja-JP" altLang="ja-JP" sz="1100" b="0" i="0" baseline="0">
              <a:solidFill>
                <a:schemeClr val="dk1"/>
              </a:solidFill>
              <a:effectLst/>
              <a:latin typeface="+mn-lt"/>
              <a:ea typeface="+mn-ea"/>
              <a:cs typeface="+mn-cs"/>
            </a:rPr>
            <a:t>引き続き、持続可能な財政運営に努める。</a:t>
          </a:r>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一般会計等に係る地方債の現在高は、大規模起債の償還終了等により減少傾向にあるが、今後、</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に係る起債が大きく見込まれることから</a:t>
          </a:r>
          <a:r>
            <a:rPr lang="ja-JP" altLang="ja-JP" sz="1100" b="0" i="0" baseline="0">
              <a:solidFill>
                <a:schemeClr val="dk1"/>
              </a:solidFill>
              <a:effectLst/>
              <a:latin typeface="+mn-lt"/>
              <a:ea typeface="+mn-ea"/>
              <a:cs typeface="+mn-cs"/>
            </a:rPr>
            <a:t>、増加していくことが</a:t>
          </a:r>
          <a:r>
            <a:rPr lang="ja-JP" altLang="en-US" sz="1100" b="0" i="0" baseline="0">
              <a:solidFill>
                <a:schemeClr val="dk1"/>
              </a:solidFill>
              <a:effectLst/>
              <a:latin typeface="+mn-lt"/>
              <a:ea typeface="+mn-ea"/>
              <a:cs typeface="+mn-cs"/>
            </a:rPr>
            <a:t>想定され</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充当可能</a:t>
          </a:r>
          <a:r>
            <a:rPr lang="ja-JP" altLang="ja-JP" sz="1100" b="0" i="0" baseline="0">
              <a:solidFill>
                <a:schemeClr val="dk1"/>
              </a:solidFill>
              <a:effectLst/>
              <a:latin typeface="+mn-lt"/>
              <a:ea typeface="+mn-ea"/>
              <a:cs typeface="+mn-cs"/>
            </a:rPr>
            <a:t>基金については、大型事業の経費や公債費への充当により減少すると、</a:t>
          </a:r>
          <a:r>
            <a:rPr kumimoji="1" lang="ja-JP" altLang="ja-JP" sz="1100">
              <a:solidFill>
                <a:schemeClr val="dk1"/>
              </a:solidFill>
              <a:effectLst/>
              <a:latin typeface="+mn-lt"/>
              <a:ea typeface="+mn-ea"/>
              <a:cs typeface="+mn-cs"/>
            </a:rPr>
            <a:t>充当可能財源等が減少するため、将来負担比率の分子は大幅に増大</a:t>
          </a:r>
          <a:r>
            <a:rPr kumimoji="1" lang="ja-JP" altLang="en-US" sz="1100">
              <a:solidFill>
                <a:schemeClr val="dk1"/>
              </a:solidFill>
              <a:effectLst/>
              <a:latin typeface="+mn-lt"/>
              <a:ea typeface="+mn-ea"/>
              <a:cs typeface="+mn-cs"/>
            </a:rPr>
            <a:t>し、プラスに転じることが考えられる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このことから、引き続き、適正な地方債発行水準の見極めに努め</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基金とのバランスに留意しながら、持続可能な財政運営に取り組む。</a:t>
          </a:r>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財政調整基金、減債基金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ふるさと応援基金及び</a:t>
          </a:r>
          <a:r>
            <a:rPr kumimoji="1" lang="ja-JP" altLang="en-US" sz="1100">
              <a:solidFill>
                <a:schemeClr val="dk1"/>
              </a:solidFill>
              <a:effectLst/>
              <a:latin typeface="+mn-lt"/>
              <a:ea typeface="+mn-ea"/>
              <a:cs typeface="+mn-cs"/>
            </a:rPr>
            <a:t>森林・林業活性化基金</a:t>
          </a:r>
          <a:r>
            <a:rPr kumimoji="1" lang="ja-JP" altLang="ja-JP" sz="1100">
              <a:solidFill>
                <a:schemeClr val="dk1"/>
              </a:solidFill>
              <a:effectLst/>
              <a:latin typeface="+mn-lt"/>
              <a:ea typeface="+mn-ea"/>
              <a:cs typeface="+mn-cs"/>
            </a:rPr>
            <a:t>の積み立てによ</a:t>
          </a:r>
          <a:r>
            <a:rPr kumimoji="1" lang="ja-JP" altLang="en-US" sz="1100">
              <a:solidFill>
                <a:schemeClr val="dk1"/>
              </a:solidFill>
              <a:effectLst/>
              <a:latin typeface="+mn-lt"/>
              <a:ea typeface="+mn-ea"/>
              <a:cs typeface="+mn-cs"/>
            </a:rPr>
            <a:t>る増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（＋２０１百万円）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新庁舎</a:t>
          </a:r>
          <a:r>
            <a:rPr kumimoji="1" lang="ja-JP" altLang="ja-JP" sz="1100">
              <a:solidFill>
                <a:schemeClr val="dk1"/>
              </a:solidFill>
              <a:effectLst/>
              <a:latin typeface="+mn-lt"/>
              <a:ea typeface="+mn-ea"/>
              <a:cs typeface="+mn-cs"/>
            </a:rPr>
            <a:t>建設等の大型事業</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地方債の償還が本格的に始まるまでに、地方債の償還に充当可能な減債基金の積み立てを積極的に行うこととしている。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そのほか、今後想定される大型事業に要する経費に対する取り崩しと、安定的な財政運営を行う上で欠かせない基金の積み立てを、財政全体のバランスを考慮しながら計画的に行っていく。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ふるさと応援基金：ふるさと納税時にあらかじめ指定された事業（防災や子育て支援、健康・福祉、地域活性化）の財源に充てる。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森林・林業活性化支援基金：</a:t>
          </a:r>
          <a:r>
            <a:rPr lang="ja-JP" altLang="ja-JP" sz="1100" b="0" i="0">
              <a:solidFill>
                <a:schemeClr val="dk1"/>
              </a:solidFill>
              <a:effectLst/>
              <a:latin typeface="+mn-lt"/>
              <a:ea typeface="+mn-ea"/>
              <a:cs typeface="+mn-cs"/>
            </a:rPr>
            <a:t>森林整備の促進、地域活性化を目的とする木材の利用や人材の育成に資するための事業の財源に充てる。</a:t>
          </a:r>
          <a:endParaRPr lang="ja-JP" altLang="ja-JP" sz="1400">
            <a:effectLst/>
          </a:endParaRPr>
        </a:p>
        <a:p>
          <a:r>
            <a:rPr lang="ja-JP" altLang="ja-JP" sz="1100" b="0" i="0">
              <a:solidFill>
                <a:schemeClr val="dk1"/>
              </a:solidFill>
              <a:effectLst/>
              <a:latin typeface="+mn-lt"/>
              <a:ea typeface="+mn-ea"/>
              <a:cs typeface="+mn-cs"/>
            </a:rPr>
            <a:t>ふるさと・水と土の保全基金：土地改良施設の機能の適正化等、地域の保全に必要な経費の財源に充てる。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ふるさと応援基金：ふるさと納税の積み立てによる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lang="ja-JP" altLang="ja-JP" sz="1100">
              <a:solidFill>
                <a:schemeClr val="dk1"/>
              </a:solidFill>
              <a:effectLst/>
              <a:latin typeface="+mn-lt"/>
              <a:ea typeface="+mn-ea"/>
              <a:cs typeface="+mn-cs"/>
            </a:rPr>
            <a:t>森林・林業活性化支援基金：</a:t>
          </a:r>
          <a:r>
            <a:rPr lang="ja-JP" altLang="en-US" sz="1100">
              <a:solidFill>
                <a:schemeClr val="dk1"/>
              </a:solidFill>
              <a:effectLst/>
              <a:latin typeface="+mn-lt"/>
              <a:ea typeface="+mn-ea"/>
              <a:cs typeface="+mn-cs"/>
            </a:rPr>
            <a:t>森林環境譲与税の残金の積立てによる増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各基金の有する目的を達成するため、適正に管理、運用を行うものとする。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ふるさと応援基金については、ふるさと納税における寄附の拡大に向けた取組を充実させるとともに、基金残高の確保に努め、安全性、流動性を確保したうえで、効率的な運用を行っていくこととする。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を１</a:t>
          </a:r>
          <a:r>
            <a:rPr kumimoji="1" lang="ja-JP" altLang="ja-JP" sz="1100">
              <a:solidFill>
                <a:schemeClr val="dk1"/>
              </a:solidFill>
              <a:effectLst/>
              <a:latin typeface="+mn-lt"/>
              <a:ea typeface="+mn-ea"/>
              <a:cs typeface="+mn-cs"/>
            </a:rPr>
            <a:t>００百万円</a:t>
          </a:r>
          <a:r>
            <a:rPr kumimoji="1" lang="ja-JP" altLang="en-US" sz="1100">
              <a:solidFill>
                <a:schemeClr val="dk1"/>
              </a:solidFill>
              <a:effectLst/>
              <a:latin typeface="+mn-lt"/>
              <a:ea typeface="+mn-ea"/>
              <a:cs typeface="+mn-cs"/>
            </a:rPr>
            <a:t>積立てたことに</a:t>
          </a:r>
          <a:r>
            <a:rPr kumimoji="1" lang="ja-JP" altLang="ja-JP" sz="1100">
              <a:solidFill>
                <a:schemeClr val="dk1"/>
              </a:solidFill>
              <a:effectLst/>
              <a:latin typeface="+mn-lt"/>
              <a:ea typeface="+mn-ea"/>
              <a:cs typeface="+mn-cs"/>
            </a:rPr>
            <a:t>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災害時の町民生活への対応、急増する行政需要に対応できるよう、年度間の財源調整機能を活用しながら、決算剰余金の発生状況に応じて可能な年次にはできる限り積み立てるよう努める。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決算剰余金を</a:t>
          </a:r>
          <a:r>
            <a:rPr kumimoji="1" lang="ja-JP" altLang="en-US" sz="1100">
              <a:solidFill>
                <a:schemeClr val="dk1"/>
              </a:solidFill>
              <a:effectLst/>
              <a:latin typeface="+mn-lt"/>
              <a:ea typeface="+mn-ea"/>
              <a:cs typeface="+mn-cs"/>
            </a:rPr>
            <a:t>９８</a:t>
          </a:r>
          <a:r>
            <a:rPr kumimoji="1" lang="ja-JP" altLang="ja-JP" sz="1100">
              <a:solidFill>
                <a:schemeClr val="dk1"/>
              </a:solidFill>
              <a:effectLst/>
              <a:latin typeface="+mn-lt"/>
              <a:ea typeface="+mn-ea"/>
              <a:cs typeface="+mn-cs"/>
            </a:rPr>
            <a:t>百万円積立てたことによる増。</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今後、大型事業を進めていくにあたり発行する地方債の償還が本格的に始まるまでに、積み立てを積極的に行うこととしている。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その後は、増加するであろう地方債償還のため取り崩していく予定で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最小限の取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崩しとなるよう経費の削減、財源の確保に努める。</a:t>
          </a:r>
          <a:endParaRPr lang="ja-JP" altLang="ja-JP" sz="1400">
            <a:effectLst/>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3863211</v>
      </c>
      <c r="BO4" s="358"/>
      <c r="BP4" s="358"/>
      <c r="BQ4" s="358"/>
      <c r="BR4" s="358"/>
      <c r="BS4" s="358"/>
      <c r="BT4" s="358"/>
      <c r="BU4" s="359"/>
      <c r="BV4" s="357">
        <v>3778435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12.5</v>
      </c>
      <c r="CU4" s="364"/>
      <c r="CV4" s="364"/>
      <c r="CW4" s="364"/>
      <c r="CX4" s="364"/>
      <c r="CY4" s="364"/>
      <c r="CZ4" s="364"/>
      <c r="DA4" s="365"/>
      <c r="DB4" s="363">
        <v>17.100000000000001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3498908</v>
      </c>
      <c r="BO5" s="395"/>
      <c r="BP5" s="395"/>
      <c r="BQ5" s="395"/>
      <c r="BR5" s="395"/>
      <c r="BS5" s="395"/>
      <c r="BT5" s="395"/>
      <c r="BU5" s="396"/>
      <c r="BV5" s="394">
        <v>3301035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93.9</v>
      </c>
      <c r="CU5" s="392"/>
      <c r="CV5" s="392"/>
      <c r="CW5" s="392"/>
      <c r="CX5" s="392"/>
      <c r="CY5" s="392"/>
      <c r="CZ5" s="392"/>
      <c r="DA5" s="393"/>
      <c r="DB5" s="391">
        <v>89.3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364303</v>
      </c>
      <c r="BO6" s="395"/>
      <c r="BP6" s="395"/>
      <c r="BQ6" s="395"/>
      <c r="BR6" s="395"/>
      <c r="BS6" s="395"/>
      <c r="BT6" s="395"/>
      <c r="BU6" s="396"/>
      <c r="BV6" s="394">
        <v>477400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94.2</v>
      </c>
      <c r="CU6" s="432"/>
      <c r="CV6" s="432"/>
      <c r="CW6" s="432"/>
      <c r="CX6" s="432"/>
      <c r="CY6" s="432"/>
      <c r="CZ6" s="432"/>
      <c r="DA6" s="433"/>
      <c r="DB6" s="431">
        <v>90</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78762</v>
      </c>
      <c r="BO7" s="395"/>
      <c r="BP7" s="395"/>
      <c r="BQ7" s="395"/>
      <c r="BR7" s="395"/>
      <c r="BS7" s="395"/>
      <c r="BT7" s="395"/>
      <c r="BU7" s="396"/>
      <c r="BV7" s="394">
        <v>86559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2284966</v>
      </c>
      <c r="CU7" s="395"/>
      <c r="CV7" s="395"/>
      <c r="CW7" s="395"/>
      <c r="CX7" s="395"/>
      <c r="CY7" s="395"/>
      <c r="CZ7" s="395"/>
      <c r="DA7" s="396"/>
      <c r="DB7" s="394">
        <v>2286546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285541</v>
      </c>
      <c r="BO8" s="395"/>
      <c r="BP8" s="395"/>
      <c r="BQ8" s="395"/>
      <c r="BR8" s="395"/>
      <c r="BS8" s="395"/>
      <c r="BT8" s="395"/>
      <c r="BU8" s="396"/>
      <c r="BV8" s="394">
        <v>390841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3743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-105300</v>
      </c>
      <c r="BO9" s="395"/>
      <c r="BP9" s="395"/>
      <c r="BQ9" s="395"/>
      <c r="BR9" s="395"/>
      <c r="BS9" s="395"/>
      <c r="BT9" s="395"/>
      <c r="BU9" s="396"/>
      <c r="BV9" s="394">
        <v>32963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14.6</v>
      </c>
      <c r="CU9" s="392"/>
      <c r="CV9" s="392"/>
      <c r="CW9" s="392"/>
      <c r="CX9" s="392"/>
      <c r="CY9" s="392"/>
      <c r="CZ9" s="392"/>
      <c r="DA9" s="393"/>
      <c r="DB9" s="391">
        <v>14.4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4259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100000</v>
      </c>
      <c r="BO10" s="395"/>
      <c r="BP10" s="395"/>
      <c r="BQ10" s="395"/>
      <c r="BR10" s="395"/>
      <c r="BS10" s="395"/>
      <c r="BT10" s="395"/>
      <c r="BU10" s="396"/>
      <c r="BV10" s="394">
        <v>100000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3575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3548</v>
      </c>
      <c r="S13" s="479"/>
      <c r="T13" s="479"/>
      <c r="U13" s="479"/>
      <c r="V13" s="480"/>
      <c r="W13" s="410" t="s">
        <v>131</v>
      </c>
      <c r="X13" s="411"/>
      <c r="Y13" s="411"/>
      <c r="Z13" s="411"/>
      <c r="AA13" s="411"/>
      <c r="AB13" s="401"/>
      <c r="AC13" s="445">
        <v>229</v>
      </c>
      <c r="AD13" s="446"/>
      <c r="AE13" s="446"/>
      <c r="AF13" s="446"/>
      <c r="AG13" s="488"/>
      <c r="AH13" s="445">
        <v>263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-5300</v>
      </c>
      <c r="BO13" s="395"/>
      <c r="BP13" s="395"/>
      <c r="BQ13" s="395"/>
      <c r="BR13" s="395"/>
      <c r="BS13" s="395"/>
      <c r="BT13" s="395"/>
      <c r="BU13" s="396"/>
      <c r="BV13" s="394">
        <v>132963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7.8</v>
      </c>
      <c r="CU13" s="392"/>
      <c r="CV13" s="392"/>
      <c r="CW13" s="392"/>
      <c r="CX13" s="392"/>
      <c r="CY13" s="392"/>
      <c r="CZ13" s="392"/>
      <c r="DA13" s="393"/>
      <c r="DB13" s="391">
        <v>8.3000000000000007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3693</v>
      </c>
      <c r="S14" s="479"/>
      <c r="T14" s="479"/>
      <c r="U14" s="479"/>
      <c r="V14" s="480"/>
      <c r="W14" s="384"/>
      <c r="X14" s="385"/>
      <c r="Y14" s="385"/>
      <c r="Z14" s="385"/>
      <c r="AA14" s="385"/>
      <c r="AB14" s="374"/>
      <c r="AC14" s="481">
        <v>14.1</v>
      </c>
      <c r="AD14" s="482"/>
      <c r="AE14" s="482"/>
      <c r="AF14" s="482"/>
      <c r="AG14" s="483"/>
      <c r="AH14" s="481">
        <v>14.3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6.1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3668</v>
      </c>
      <c r="S15" s="479"/>
      <c r="T15" s="479"/>
      <c r="U15" s="479"/>
      <c r="V15" s="480"/>
      <c r="W15" s="410" t="s">
        <v>137</v>
      </c>
      <c r="X15" s="411"/>
      <c r="Y15" s="411"/>
      <c r="Z15" s="411"/>
      <c r="AA15" s="411"/>
      <c r="AB15" s="401"/>
      <c r="AC15" s="445">
        <v>312</v>
      </c>
      <c r="AD15" s="446"/>
      <c r="AE15" s="446"/>
      <c r="AF15" s="446"/>
      <c r="AG15" s="488"/>
      <c r="AH15" s="445">
        <v>360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359856</v>
      </c>
      <c r="BO15" s="358"/>
      <c r="BP15" s="358"/>
      <c r="BQ15" s="358"/>
      <c r="BR15" s="358"/>
      <c r="BS15" s="358"/>
      <c r="BT15" s="358"/>
      <c r="BU15" s="359"/>
      <c r="BV15" s="357">
        <v>354890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19.2</v>
      </c>
      <c r="AD16" s="482"/>
      <c r="AE16" s="482"/>
      <c r="AF16" s="482"/>
      <c r="AG16" s="483"/>
      <c r="AH16" s="481">
        <v>19.600000000000001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2192924</v>
      </c>
      <c r="BO16" s="395"/>
      <c r="BP16" s="395"/>
      <c r="BQ16" s="395"/>
      <c r="BR16" s="395"/>
      <c r="BS16" s="395"/>
      <c r="BT16" s="395"/>
      <c r="BU16" s="396"/>
      <c r="BV16" s="394">
        <v>2183148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1087</v>
      </c>
      <c r="AD17" s="446"/>
      <c r="AE17" s="446"/>
      <c r="AF17" s="446"/>
      <c r="AG17" s="488"/>
      <c r="AH17" s="445">
        <v>1217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443390</v>
      </c>
      <c r="BO17" s="395"/>
      <c r="BP17" s="395"/>
      <c r="BQ17" s="395"/>
      <c r="BR17" s="395"/>
      <c r="BS17" s="395"/>
      <c r="BT17" s="395"/>
      <c r="BU17" s="396"/>
      <c r="BV17" s="394">
        <v>439158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56.62</v>
      </c>
      <c r="M18" s="518"/>
      <c r="N18" s="518"/>
      <c r="O18" s="518"/>
      <c r="P18" s="518"/>
      <c r="Q18" s="518"/>
      <c r="R18" s="519"/>
      <c r="S18" s="519"/>
      <c r="T18" s="519"/>
      <c r="U18" s="519"/>
      <c r="V18" s="520"/>
      <c r="W18" s="412"/>
      <c r="X18" s="413"/>
      <c r="Y18" s="413"/>
      <c r="Z18" s="413"/>
      <c r="AA18" s="413"/>
      <c r="AB18" s="404"/>
      <c r="AC18" s="521">
        <v>66.8</v>
      </c>
      <c r="AD18" s="522"/>
      <c r="AE18" s="522"/>
      <c r="AF18" s="522"/>
      <c r="AG18" s="523"/>
      <c r="AH18" s="521">
        <v>66.099999999999994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2149330</v>
      </c>
      <c r="BO18" s="395"/>
      <c r="BP18" s="395"/>
      <c r="BQ18" s="395"/>
      <c r="BR18" s="395"/>
      <c r="BS18" s="395"/>
      <c r="BT18" s="395"/>
      <c r="BU18" s="396"/>
      <c r="BV18" s="394">
        <v>2045126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3024048</v>
      </c>
      <c r="BO19" s="395"/>
      <c r="BP19" s="395"/>
      <c r="BQ19" s="395"/>
      <c r="BR19" s="395"/>
      <c r="BS19" s="395"/>
      <c r="BT19" s="395"/>
      <c r="BU19" s="396"/>
      <c r="BV19" s="394">
        <v>3022464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1718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3265135</v>
      </c>
      <c r="BO22" s="358"/>
      <c r="BP22" s="358"/>
      <c r="BQ22" s="358"/>
      <c r="BR22" s="358"/>
      <c r="BS22" s="358"/>
      <c r="BT22" s="358"/>
      <c r="BU22" s="359"/>
      <c r="BV22" s="357">
        <v>3448389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2015398</v>
      </c>
      <c r="BO23" s="395"/>
      <c r="BP23" s="395"/>
      <c r="BQ23" s="395"/>
      <c r="BR23" s="395"/>
      <c r="BS23" s="395"/>
      <c r="BT23" s="395"/>
      <c r="BU23" s="396"/>
      <c r="BV23" s="394">
        <v>2035906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7680</v>
      </c>
      <c r="R24" s="446"/>
      <c r="S24" s="446"/>
      <c r="T24" s="446"/>
      <c r="U24" s="446"/>
      <c r="V24" s="488"/>
      <c r="W24" s="540"/>
      <c r="X24" s="541"/>
      <c r="Y24" s="542"/>
      <c r="Z24" s="444" t="s">
        <v>162</v>
      </c>
      <c r="AA24" s="424"/>
      <c r="AB24" s="424"/>
      <c r="AC24" s="424"/>
      <c r="AD24" s="424"/>
      <c r="AE24" s="424"/>
      <c r="AF24" s="424"/>
      <c r="AG24" s="425"/>
      <c r="AH24" s="445">
        <v>70</v>
      </c>
      <c r="AI24" s="446"/>
      <c r="AJ24" s="446"/>
      <c r="AK24" s="446"/>
      <c r="AL24" s="488"/>
      <c r="AM24" s="445">
        <v>212800</v>
      </c>
      <c r="AN24" s="446"/>
      <c r="AO24" s="446"/>
      <c r="AP24" s="446"/>
      <c r="AQ24" s="446"/>
      <c r="AR24" s="488"/>
      <c r="AS24" s="445">
        <v>3040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2264835</v>
      </c>
      <c r="BO24" s="395"/>
      <c r="BP24" s="395"/>
      <c r="BQ24" s="395"/>
      <c r="BR24" s="395"/>
      <c r="BS24" s="395"/>
      <c r="BT24" s="395"/>
      <c r="BU24" s="396"/>
      <c r="BV24" s="394">
        <v>2334379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57349</v>
      </c>
      <c r="BO25" s="358"/>
      <c r="BP25" s="358"/>
      <c r="BQ25" s="358"/>
      <c r="BR25" s="358"/>
      <c r="BS25" s="358"/>
      <c r="BT25" s="358"/>
      <c r="BU25" s="359"/>
      <c r="BV25" s="357" t="s">
        <v>122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5530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14316</v>
      </c>
      <c r="AN26" s="446"/>
      <c r="AO26" s="446"/>
      <c r="AP26" s="446"/>
      <c r="AQ26" s="446"/>
      <c r="AR26" s="488"/>
      <c r="AS26" s="445">
        <v>3579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2690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2310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1400000</v>
      </c>
      <c r="BO28" s="358"/>
      <c r="BP28" s="358"/>
      <c r="BQ28" s="358"/>
      <c r="BR28" s="358"/>
      <c r="BS28" s="358"/>
      <c r="BT28" s="358"/>
      <c r="BU28" s="359"/>
      <c r="BV28" s="357">
        <v>1300000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6</v>
      </c>
      <c r="M29" s="446"/>
      <c r="N29" s="446"/>
      <c r="O29" s="446"/>
      <c r="P29" s="488"/>
      <c r="Q29" s="445">
        <v>1920</v>
      </c>
      <c r="R29" s="446"/>
      <c r="S29" s="446"/>
      <c r="T29" s="446"/>
      <c r="U29" s="446"/>
      <c r="V29" s="488"/>
      <c r="W29" s="543"/>
      <c r="X29" s="544"/>
      <c r="Y29" s="545"/>
      <c r="Z29" s="444" t="s">
        <v>177</v>
      </c>
      <c r="AA29" s="424"/>
      <c r="AB29" s="424"/>
      <c r="AC29" s="424"/>
      <c r="AD29" s="424"/>
      <c r="AE29" s="424"/>
      <c r="AF29" s="424"/>
      <c r="AG29" s="425"/>
      <c r="AH29" s="445">
        <v>70</v>
      </c>
      <c r="AI29" s="446"/>
      <c r="AJ29" s="446"/>
      <c r="AK29" s="446"/>
      <c r="AL29" s="488"/>
      <c r="AM29" s="445">
        <v>212800</v>
      </c>
      <c r="AN29" s="446"/>
      <c r="AO29" s="446"/>
      <c r="AP29" s="446"/>
      <c r="AQ29" s="446"/>
      <c r="AR29" s="488"/>
      <c r="AS29" s="445">
        <v>3040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320000</v>
      </c>
      <c r="BO29" s="395"/>
      <c r="BP29" s="395"/>
      <c r="BQ29" s="395"/>
      <c r="BR29" s="395"/>
      <c r="BS29" s="395"/>
      <c r="BT29" s="395"/>
      <c r="BU29" s="396"/>
      <c r="BV29" s="394">
        <v>222456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41679</v>
      </c>
      <c r="BO30" s="514"/>
      <c r="BP30" s="514"/>
      <c r="BQ30" s="514"/>
      <c r="BR30" s="514"/>
      <c r="BS30" s="514"/>
      <c r="BT30" s="514"/>
      <c r="BU30" s="515"/>
      <c r="BV30" s="513">
        <v>38652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牟岐町国民健康保険特別会計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牟岐町簡易水道事業会計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徳島県市町村総合事務組合　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牟岐町青少年健全育成センター特別会計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牟岐町介護保険特別会計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徳島県市町村総合事務組合　徳島滞納整理機構特別会計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牟岐町後期高齢者医療特別会計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徳島県市町村議会議員公務災害補償等組合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徳島県後期高齢者医療広域連合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徳島県後期高齢者医療広域連合　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海部老人ホーム町村組合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海部消防組合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海部郡衛生処理事務組合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海部郡特別養護老人ホーム事務組合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iJy4KZ5Gc/qoIzA9H9RhvObUJq4vR6T4xJHTZoSI8zh5hlA1jp1XC1zBT0mGVMx6hyMWEojJtc3jzB1zKmgN5g==" saltValue="mvBBk76jNKQz0NI6Dkc5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311685</v>
      </c>
      <c r="S5" s="600"/>
      <c r="T5" s="600"/>
      <c r="U5" s="600"/>
      <c r="V5" s="600"/>
      <c r="W5" s="600"/>
      <c r="X5" s="600"/>
      <c r="Y5" s="601"/>
      <c r="Z5" s="602">
        <v>8.1</v>
      </c>
      <c r="AA5" s="602"/>
      <c r="AB5" s="602"/>
      <c r="AC5" s="602"/>
      <c r="AD5" s="603">
        <v>311685</v>
      </c>
      <c r="AE5" s="603"/>
      <c r="AF5" s="603"/>
      <c r="AG5" s="603"/>
      <c r="AH5" s="603"/>
      <c r="AI5" s="603"/>
      <c r="AJ5" s="603"/>
      <c r="AK5" s="603"/>
      <c r="AL5" s="604">
        <v>13.7</v>
      </c>
      <c r="AM5" s="605"/>
      <c r="AN5" s="605"/>
      <c r="AO5" s="606"/>
      <c r="AP5" s="596" t="s">
        <v>216</v>
      </c>
      <c r="AQ5" s="597"/>
      <c r="AR5" s="597"/>
      <c r="AS5" s="597"/>
      <c r="AT5" s="597"/>
      <c r="AU5" s="597"/>
      <c r="AV5" s="597"/>
      <c r="AW5" s="597"/>
      <c r="AX5" s="597"/>
      <c r="AY5" s="597"/>
      <c r="AZ5" s="597"/>
      <c r="BA5" s="597"/>
      <c r="BB5" s="597"/>
      <c r="BC5" s="597"/>
      <c r="BD5" s="597"/>
      <c r="BE5" s="597"/>
      <c r="BF5" s="598"/>
      <c r="BG5" s="610">
        <v>311685</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31911</v>
      </c>
      <c r="S6" s="611"/>
      <c r="T6" s="611"/>
      <c r="U6" s="611"/>
      <c r="V6" s="611"/>
      <c r="W6" s="611"/>
      <c r="X6" s="611"/>
      <c r="Y6" s="612"/>
      <c r="Z6" s="613">
        <v>0.8</v>
      </c>
      <c r="AA6" s="613"/>
      <c r="AB6" s="613"/>
      <c r="AC6" s="613"/>
      <c r="AD6" s="614">
        <v>31911</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311685</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41905</v>
      </c>
      <c r="CS6" s="611"/>
      <c r="CT6" s="611"/>
      <c r="CU6" s="611"/>
      <c r="CV6" s="611"/>
      <c r="CW6" s="611"/>
      <c r="CX6" s="611"/>
      <c r="CY6" s="612"/>
      <c r="CZ6" s="604">
        <v>1.2</v>
      </c>
      <c r="DA6" s="605"/>
      <c r="DB6" s="605"/>
      <c r="DC6" s="621"/>
      <c r="DD6" s="619" t="s">
        <v>122</v>
      </c>
      <c r="DE6" s="611"/>
      <c r="DF6" s="611"/>
      <c r="DG6" s="611"/>
      <c r="DH6" s="611"/>
      <c r="DI6" s="611"/>
      <c r="DJ6" s="611"/>
      <c r="DK6" s="611"/>
      <c r="DL6" s="611"/>
      <c r="DM6" s="611"/>
      <c r="DN6" s="611"/>
      <c r="DO6" s="611"/>
      <c r="DP6" s="612"/>
      <c r="DQ6" s="619">
        <v>41844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171</v>
      </c>
      <c r="S7" s="611"/>
      <c r="T7" s="611"/>
      <c r="U7" s="611"/>
      <c r="V7" s="611"/>
      <c r="W7" s="611"/>
      <c r="X7" s="611"/>
      <c r="Y7" s="612"/>
      <c r="Z7" s="613">
        <v>0</v>
      </c>
      <c r="AA7" s="613"/>
      <c r="AB7" s="613"/>
      <c r="AC7" s="613"/>
      <c r="AD7" s="614">
        <v>171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138055</v>
      </c>
      <c r="BH7" s="611"/>
      <c r="BI7" s="611"/>
      <c r="BJ7" s="611"/>
      <c r="BK7" s="611"/>
      <c r="BL7" s="611"/>
      <c r="BM7" s="611"/>
      <c r="BN7" s="612"/>
      <c r="BO7" s="613">
        <v>44.3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812180</v>
      </c>
      <c r="CS7" s="611"/>
      <c r="CT7" s="611"/>
      <c r="CU7" s="611"/>
      <c r="CV7" s="611"/>
      <c r="CW7" s="611"/>
      <c r="CX7" s="611"/>
      <c r="CY7" s="612"/>
      <c r="CZ7" s="613">
        <v>23.2</v>
      </c>
      <c r="DA7" s="613"/>
      <c r="DB7" s="613"/>
      <c r="DC7" s="613"/>
      <c r="DD7" s="619">
        <v>47119</v>
      </c>
      <c r="DE7" s="611"/>
      <c r="DF7" s="611"/>
      <c r="DG7" s="611"/>
      <c r="DH7" s="611"/>
      <c r="DI7" s="611"/>
      <c r="DJ7" s="611"/>
      <c r="DK7" s="611"/>
      <c r="DL7" s="611"/>
      <c r="DM7" s="611"/>
      <c r="DN7" s="611"/>
      <c r="DO7" s="611"/>
      <c r="DP7" s="612"/>
      <c r="DQ7" s="619">
        <v>648081</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3359</v>
      </c>
      <c r="S8" s="611"/>
      <c r="T8" s="611"/>
      <c r="U8" s="611"/>
      <c r="V8" s="611"/>
      <c r="W8" s="611"/>
      <c r="X8" s="611"/>
      <c r="Y8" s="612"/>
      <c r="Z8" s="613">
        <v>0.1</v>
      </c>
      <c r="AA8" s="613"/>
      <c r="AB8" s="613"/>
      <c r="AC8" s="613"/>
      <c r="AD8" s="614">
        <v>3359</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5706</v>
      </c>
      <c r="BH8" s="611"/>
      <c r="BI8" s="611"/>
      <c r="BJ8" s="611"/>
      <c r="BK8" s="611"/>
      <c r="BL8" s="611"/>
      <c r="BM8" s="611"/>
      <c r="BN8" s="612"/>
      <c r="BO8" s="613">
        <v>1.8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943686</v>
      </c>
      <c r="CS8" s="611"/>
      <c r="CT8" s="611"/>
      <c r="CU8" s="611"/>
      <c r="CV8" s="611"/>
      <c r="CW8" s="611"/>
      <c r="CX8" s="611"/>
      <c r="CY8" s="612"/>
      <c r="CZ8" s="613">
        <v>27</v>
      </c>
      <c r="DA8" s="613"/>
      <c r="DB8" s="613"/>
      <c r="DC8" s="613"/>
      <c r="DD8" s="619">
        <v>81628</v>
      </c>
      <c r="DE8" s="611"/>
      <c r="DF8" s="611"/>
      <c r="DG8" s="611"/>
      <c r="DH8" s="611"/>
      <c r="DI8" s="611"/>
      <c r="DJ8" s="611"/>
      <c r="DK8" s="611"/>
      <c r="DL8" s="611"/>
      <c r="DM8" s="611"/>
      <c r="DN8" s="611"/>
      <c r="DO8" s="611"/>
      <c r="DP8" s="612"/>
      <c r="DQ8" s="619">
        <v>637793</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3582</v>
      </c>
      <c r="S9" s="611"/>
      <c r="T9" s="611"/>
      <c r="U9" s="611"/>
      <c r="V9" s="611"/>
      <c r="W9" s="611"/>
      <c r="X9" s="611"/>
      <c r="Y9" s="612"/>
      <c r="Z9" s="613">
        <v>0.1</v>
      </c>
      <c r="AA9" s="613"/>
      <c r="AB9" s="613"/>
      <c r="AC9" s="613"/>
      <c r="AD9" s="614">
        <v>3582</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113767</v>
      </c>
      <c r="BH9" s="611"/>
      <c r="BI9" s="611"/>
      <c r="BJ9" s="611"/>
      <c r="BK9" s="611"/>
      <c r="BL9" s="611"/>
      <c r="BM9" s="611"/>
      <c r="BN9" s="612"/>
      <c r="BO9" s="613">
        <v>36.5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251909</v>
      </c>
      <c r="CS9" s="611"/>
      <c r="CT9" s="611"/>
      <c r="CU9" s="611"/>
      <c r="CV9" s="611"/>
      <c r="CW9" s="611"/>
      <c r="CX9" s="611"/>
      <c r="CY9" s="612"/>
      <c r="CZ9" s="613">
        <v>7.2</v>
      </c>
      <c r="DA9" s="613"/>
      <c r="DB9" s="613"/>
      <c r="DC9" s="613"/>
      <c r="DD9" s="619">
        <v>1996</v>
      </c>
      <c r="DE9" s="611"/>
      <c r="DF9" s="611"/>
      <c r="DG9" s="611"/>
      <c r="DH9" s="611"/>
      <c r="DI9" s="611"/>
      <c r="DJ9" s="611"/>
      <c r="DK9" s="611"/>
      <c r="DL9" s="611"/>
      <c r="DM9" s="611"/>
      <c r="DN9" s="611"/>
      <c r="DO9" s="611"/>
      <c r="DP9" s="612"/>
      <c r="DQ9" s="619">
        <v>215996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8584</v>
      </c>
      <c r="BH10" s="611"/>
      <c r="BI10" s="611"/>
      <c r="BJ10" s="611"/>
      <c r="BK10" s="611"/>
      <c r="BL10" s="611"/>
      <c r="BM10" s="611"/>
      <c r="BN10" s="612"/>
      <c r="BO10" s="613">
        <v>2.8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2300</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2300</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85510</v>
      </c>
      <c r="S11" s="611"/>
      <c r="T11" s="611"/>
      <c r="U11" s="611"/>
      <c r="V11" s="611"/>
      <c r="W11" s="611"/>
      <c r="X11" s="611"/>
      <c r="Y11" s="612"/>
      <c r="Z11" s="615">
        <v>2.2000000000000002</v>
      </c>
      <c r="AA11" s="616"/>
      <c r="AB11" s="616"/>
      <c r="AC11" s="622"/>
      <c r="AD11" s="619">
        <v>85510</v>
      </c>
      <c r="AE11" s="611"/>
      <c r="AF11" s="611"/>
      <c r="AG11" s="611"/>
      <c r="AH11" s="611"/>
      <c r="AI11" s="611"/>
      <c r="AJ11" s="611"/>
      <c r="AK11" s="612"/>
      <c r="AL11" s="615">
        <v>3.7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9998</v>
      </c>
      <c r="BH11" s="611"/>
      <c r="BI11" s="611"/>
      <c r="BJ11" s="611"/>
      <c r="BK11" s="611"/>
      <c r="BL11" s="611"/>
      <c r="BM11" s="611"/>
      <c r="BN11" s="612"/>
      <c r="BO11" s="613">
        <v>3.2</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170296</v>
      </c>
      <c r="CS11" s="611"/>
      <c r="CT11" s="611"/>
      <c r="CU11" s="611"/>
      <c r="CV11" s="611"/>
      <c r="CW11" s="611"/>
      <c r="CX11" s="611"/>
      <c r="CY11" s="612"/>
      <c r="CZ11" s="613">
        <v>4.9000000000000004</v>
      </c>
      <c r="DA11" s="613"/>
      <c r="DB11" s="613"/>
      <c r="DC11" s="613"/>
      <c r="DD11" s="619">
        <v>41500</v>
      </c>
      <c r="DE11" s="611"/>
      <c r="DF11" s="611"/>
      <c r="DG11" s="611"/>
      <c r="DH11" s="611"/>
      <c r="DI11" s="611"/>
      <c r="DJ11" s="611"/>
      <c r="DK11" s="611"/>
      <c r="DL11" s="611"/>
      <c r="DM11" s="611"/>
      <c r="DN11" s="611"/>
      <c r="DO11" s="611"/>
      <c r="DP11" s="612"/>
      <c r="DQ11" s="619">
        <v>64688</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133848</v>
      </c>
      <c r="BH12" s="611"/>
      <c r="BI12" s="611"/>
      <c r="BJ12" s="611"/>
      <c r="BK12" s="611"/>
      <c r="BL12" s="611"/>
      <c r="BM12" s="611"/>
      <c r="BN12" s="612"/>
      <c r="BO12" s="613">
        <v>42.9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173542</v>
      </c>
      <c r="CS12" s="611"/>
      <c r="CT12" s="611"/>
      <c r="CU12" s="611"/>
      <c r="CV12" s="611"/>
      <c r="CW12" s="611"/>
      <c r="CX12" s="611"/>
      <c r="CY12" s="612"/>
      <c r="CZ12" s="613">
        <v>5</v>
      </c>
      <c r="DA12" s="613"/>
      <c r="DB12" s="613"/>
      <c r="DC12" s="613"/>
      <c r="DD12" s="619" t="s">
        <v>122</v>
      </c>
      <c r="DE12" s="611"/>
      <c r="DF12" s="611"/>
      <c r="DG12" s="611"/>
      <c r="DH12" s="611"/>
      <c r="DI12" s="611"/>
      <c r="DJ12" s="611"/>
      <c r="DK12" s="611"/>
      <c r="DL12" s="611"/>
      <c r="DM12" s="611"/>
      <c r="DN12" s="611"/>
      <c r="DO12" s="611"/>
      <c r="DP12" s="612"/>
      <c r="DQ12" s="619">
        <v>156024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131870</v>
      </c>
      <c r="BH13" s="611"/>
      <c r="BI13" s="611"/>
      <c r="BJ13" s="611"/>
      <c r="BK13" s="611"/>
      <c r="BL13" s="611"/>
      <c r="BM13" s="611"/>
      <c r="BN13" s="612"/>
      <c r="BO13" s="613">
        <v>42.3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206549</v>
      </c>
      <c r="CS13" s="611"/>
      <c r="CT13" s="611"/>
      <c r="CU13" s="611"/>
      <c r="CV13" s="611"/>
      <c r="CW13" s="611"/>
      <c r="CX13" s="611"/>
      <c r="CY13" s="612"/>
      <c r="CZ13" s="613">
        <v>5.9</v>
      </c>
      <c r="DA13" s="613"/>
      <c r="DB13" s="613"/>
      <c r="DC13" s="613"/>
      <c r="DD13" s="619">
        <v>88887</v>
      </c>
      <c r="DE13" s="611"/>
      <c r="DF13" s="611"/>
      <c r="DG13" s="611"/>
      <c r="DH13" s="611"/>
      <c r="DI13" s="611"/>
      <c r="DJ13" s="611"/>
      <c r="DK13" s="611"/>
      <c r="DL13" s="611"/>
      <c r="DM13" s="611"/>
      <c r="DN13" s="611"/>
      <c r="DO13" s="611"/>
      <c r="DP13" s="612"/>
      <c r="DQ13" s="619">
        <v>82958</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176</v>
      </c>
      <c r="S14" s="611"/>
      <c r="T14" s="611"/>
      <c r="U14" s="611"/>
      <c r="V14" s="611"/>
      <c r="W14" s="611"/>
      <c r="X14" s="611"/>
      <c r="Y14" s="612"/>
      <c r="Z14" s="613">
        <v>0</v>
      </c>
      <c r="AA14" s="613"/>
      <c r="AB14" s="613"/>
      <c r="AC14" s="613"/>
      <c r="AD14" s="614">
        <v>176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14277</v>
      </c>
      <c r="BH14" s="611"/>
      <c r="BI14" s="611"/>
      <c r="BJ14" s="611"/>
      <c r="BK14" s="611"/>
      <c r="BL14" s="611"/>
      <c r="BM14" s="611"/>
      <c r="BN14" s="612"/>
      <c r="BO14" s="613">
        <v>4.5999999999999996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195519</v>
      </c>
      <c r="CS14" s="611"/>
      <c r="CT14" s="611"/>
      <c r="CU14" s="611"/>
      <c r="CV14" s="611"/>
      <c r="CW14" s="611"/>
      <c r="CX14" s="611"/>
      <c r="CY14" s="612"/>
      <c r="CZ14" s="613">
        <v>5.6</v>
      </c>
      <c r="DA14" s="613"/>
      <c r="DB14" s="613"/>
      <c r="DC14" s="613"/>
      <c r="DD14" s="619">
        <v>19594</v>
      </c>
      <c r="DE14" s="611"/>
      <c r="DF14" s="611"/>
      <c r="DG14" s="611"/>
      <c r="DH14" s="611"/>
      <c r="DI14" s="611"/>
      <c r="DJ14" s="611"/>
      <c r="DK14" s="611"/>
      <c r="DL14" s="611"/>
      <c r="DM14" s="611"/>
      <c r="DN14" s="611"/>
      <c r="DO14" s="611"/>
      <c r="DP14" s="612"/>
      <c r="DQ14" s="619">
        <v>165654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25505</v>
      </c>
      <c r="BH15" s="611"/>
      <c r="BI15" s="611"/>
      <c r="BJ15" s="611"/>
      <c r="BK15" s="611"/>
      <c r="BL15" s="611"/>
      <c r="BM15" s="611"/>
      <c r="BN15" s="612"/>
      <c r="BO15" s="613">
        <v>8.1999999999999993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230747</v>
      </c>
      <c r="CS15" s="611"/>
      <c r="CT15" s="611"/>
      <c r="CU15" s="611"/>
      <c r="CV15" s="611"/>
      <c r="CW15" s="611"/>
      <c r="CX15" s="611"/>
      <c r="CY15" s="612"/>
      <c r="CZ15" s="613">
        <v>6.6</v>
      </c>
      <c r="DA15" s="613"/>
      <c r="DB15" s="613"/>
      <c r="DC15" s="613"/>
      <c r="DD15" s="619" t="s">
        <v>122</v>
      </c>
      <c r="DE15" s="611"/>
      <c r="DF15" s="611"/>
      <c r="DG15" s="611"/>
      <c r="DH15" s="611"/>
      <c r="DI15" s="611"/>
      <c r="DJ15" s="611"/>
      <c r="DK15" s="611"/>
      <c r="DL15" s="611"/>
      <c r="DM15" s="611"/>
      <c r="DN15" s="611"/>
      <c r="DO15" s="611"/>
      <c r="DP15" s="612"/>
      <c r="DQ15" s="619">
        <v>197383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2046</v>
      </c>
      <c r="S16" s="611"/>
      <c r="T16" s="611"/>
      <c r="U16" s="611"/>
      <c r="V16" s="611"/>
      <c r="W16" s="611"/>
      <c r="X16" s="611"/>
      <c r="Y16" s="612"/>
      <c r="Z16" s="613">
        <v>0.1</v>
      </c>
      <c r="AA16" s="613"/>
      <c r="AB16" s="613"/>
      <c r="AC16" s="613"/>
      <c r="AD16" s="614">
        <v>2046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24316</v>
      </c>
      <c r="CS16" s="611"/>
      <c r="CT16" s="611"/>
      <c r="CU16" s="611"/>
      <c r="CV16" s="611"/>
      <c r="CW16" s="611"/>
      <c r="CX16" s="611"/>
      <c r="CY16" s="612"/>
      <c r="CZ16" s="613">
        <v>0.7</v>
      </c>
      <c r="DA16" s="613"/>
      <c r="DB16" s="613"/>
      <c r="DC16" s="613"/>
      <c r="DD16" s="619" t="s">
        <v>122</v>
      </c>
      <c r="DE16" s="611"/>
      <c r="DF16" s="611"/>
      <c r="DG16" s="611"/>
      <c r="DH16" s="611"/>
      <c r="DI16" s="611"/>
      <c r="DJ16" s="611"/>
      <c r="DK16" s="611"/>
      <c r="DL16" s="611"/>
      <c r="DM16" s="611"/>
      <c r="DN16" s="611"/>
      <c r="DO16" s="611"/>
      <c r="DP16" s="612"/>
      <c r="DQ16" s="619">
        <v>6294</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7973</v>
      </c>
      <c r="S17" s="611"/>
      <c r="T17" s="611"/>
      <c r="U17" s="611"/>
      <c r="V17" s="611"/>
      <c r="W17" s="611"/>
      <c r="X17" s="611"/>
      <c r="Y17" s="612"/>
      <c r="Z17" s="613">
        <v>0.2</v>
      </c>
      <c r="AA17" s="613"/>
      <c r="AB17" s="613"/>
      <c r="AC17" s="613"/>
      <c r="AD17" s="614">
        <v>7973</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445959</v>
      </c>
      <c r="CS17" s="611"/>
      <c r="CT17" s="611"/>
      <c r="CU17" s="611"/>
      <c r="CV17" s="611"/>
      <c r="CW17" s="611"/>
      <c r="CX17" s="611"/>
      <c r="CY17" s="612"/>
      <c r="CZ17" s="613">
        <v>12.7</v>
      </c>
      <c r="DA17" s="613"/>
      <c r="DB17" s="613"/>
      <c r="DC17" s="613"/>
      <c r="DD17" s="619" t="s">
        <v>122</v>
      </c>
      <c r="DE17" s="611"/>
      <c r="DF17" s="611"/>
      <c r="DG17" s="611"/>
      <c r="DH17" s="611"/>
      <c r="DI17" s="611"/>
      <c r="DJ17" s="611"/>
      <c r="DK17" s="611"/>
      <c r="DL17" s="611"/>
      <c r="DM17" s="611"/>
      <c r="DN17" s="611"/>
      <c r="DO17" s="611"/>
      <c r="DP17" s="612"/>
      <c r="DQ17" s="619">
        <v>440730</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881</v>
      </c>
      <c r="S18" s="611"/>
      <c r="T18" s="611"/>
      <c r="U18" s="611"/>
      <c r="V18" s="611"/>
      <c r="W18" s="611"/>
      <c r="X18" s="611"/>
      <c r="Y18" s="612"/>
      <c r="Z18" s="613">
        <v>0</v>
      </c>
      <c r="AA18" s="613"/>
      <c r="AB18" s="613"/>
      <c r="AC18" s="613"/>
      <c r="AD18" s="614">
        <v>881</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740</v>
      </c>
      <c r="S19" s="611"/>
      <c r="T19" s="611"/>
      <c r="U19" s="611"/>
      <c r="V19" s="611"/>
      <c r="W19" s="611"/>
      <c r="X19" s="611"/>
      <c r="Y19" s="612"/>
      <c r="Z19" s="613">
        <v>0</v>
      </c>
      <c r="AA19" s="613"/>
      <c r="AB19" s="613"/>
      <c r="AC19" s="613"/>
      <c r="AD19" s="614">
        <v>740</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141</v>
      </c>
      <c r="S20" s="611"/>
      <c r="T20" s="611"/>
      <c r="U20" s="611"/>
      <c r="V20" s="611"/>
      <c r="W20" s="611"/>
      <c r="X20" s="611"/>
      <c r="Y20" s="612"/>
      <c r="Z20" s="613">
        <v>0</v>
      </c>
      <c r="AA20" s="613"/>
      <c r="AB20" s="613"/>
      <c r="AC20" s="613"/>
      <c r="AD20" s="614">
        <v>141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3498908</v>
      </c>
      <c r="CS20" s="611"/>
      <c r="CT20" s="611"/>
      <c r="CU20" s="611"/>
      <c r="CV20" s="611"/>
      <c r="CW20" s="611"/>
      <c r="CX20" s="611"/>
      <c r="CY20" s="612"/>
      <c r="CZ20" s="613">
        <v>100</v>
      </c>
      <c r="DA20" s="613"/>
      <c r="DB20" s="613"/>
      <c r="DC20" s="613"/>
      <c r="DD20" s="619">
        <v>280724</v>
      </c>
      <c r="DE20" s="611"/>
      <c r="DF20" s="611"/>
      <c r="DG20" s="611"/>
      <c r="DH20" s="611"/>
      <c r="DI20" s="611"/>
      <c r="DJ20" s="611"/>
      <c r="DK20" s="611"/>
      <c r="DL20" s="611"/>
      <c r="DM20" s="611"/>
      <c r="DN20" s="611"/>
      <c r="DO20" s="611"/>
      <c r="DP20" s="612"/>
      <c r="DQ20" s="619">
        <v>2659745</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2009152</v>
      </c>
      <c r="S21" s="611"/>
      <c r="T21" s="611"/>
      <c r="U21" s="611"/>
      <c r="V21" s="611"/>
      <c r="W21" s="611"/>
      <c r="X21" s="611"/>
      <c r="Y21" s="612"/>
      <c r="Z21" s="613">
        <v>52</v>
      </c>
      <c r="AA21" s="613"/>
      <c r="AB21" s="613"/>
      <c r="AC21" s="613"/>
      <c r="AD21" s="614">
        <v>1833091</v>
      </c>
      <c r="AE21" s="614"/>
      <c r="AF21" s="614"/>
      <c r="AG21" s="614"/>
      <c r="AH21" s="614"/>
      <c r="AI21" s="614"/>
      <c r="AJ21" s="614"/>
      <c r="AK21" s="614"/>
      <c r="AL21" s="615">
        <v>80.400000000000006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1833091</v>
      </c>
      <c r="S22" s="611"/>
      <c r="T22" s="611"/>
      <c r="U22" s="611"/>
      <c r="V22" s="611"/>
      <c r="W22" s="611"/>
      <c r="X22" s="611"/>
      <c r="Y22" s="612"/>
      <c r="Z22" s="613">
        <v>47.4</v>
      </c>
      <c r="AA22" s="613"/>
      <c r="AB22" s="613"/>
      <c r="AC22" s="613"/>
      <c r="AD22" s="614">
        <v>1833091</v>
      </c>
      <c r="AE22" s="614"/>
      <c r="AF22" s="614"/>
      <c r="AG22" s="614"/>
      <c r="AH22" s="614"/>
      <c r="AI22" s="614"/>
      <c r="AJ22" s="614"/>
      <c r="AK22" s="614"/>
      <c r="AL22" s="615">
        <v>80.400000000000006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176061</v>
      </c>
      <c r="S23" s="611"/>
      <c r="T23" s="611"/>
      <c r="U23" s="611"/>
      <c r="V23" s="611"/>
      <c r="W23" s="611"/>
      <c r="X23" s="611"/>
      <c r="Y23" s="612"/>
      <c r="Z23" s="613">
        <v>4.5999999999999996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1353681</v>
      </c>
      <c r="CS24" s="600"/>
      <c r="CT24" s="600"/>
      <c r="CU24" s="600"/>
      <c r="CV24" s="600"/>
      <c r="CW24" s="600"/>
      <c r="CX24" s="600"/>
      <c r="CY24" s="601"/>
      <c r="CZ24" s="604">
        <v>38.700000000000003</v>
      </c>
      <c r="DA24" s="605"/>
      <c r="DB24" s="605"/>
      <c r="DC24" s="621"/>
      <c r="DD24" s="642">
        <v>1189265</v>
      </c>
      <c r="DE24" s="600"/>
      <c r="DF24" s="600"/>
      <c r="DG24" s="600"/>
      <c r="DH24" s="600"/>
      <c r="DI24" s="600"/>
      <c r="DJ24" s="600"/>
      <c r="DK24" s="601"/>
      <c r="DL24" s="642">
        <v>1148126</v>
      </c>
      <c r="DM24" s="600"/>
      <c r="DN24" s="600"/>
      <c r="DO24" s="600"/>
      <c r="DP24" s="600"/>
      <c r="DQ24" s="600"/>
      <c r="DR24" s="600"/>
      <c r="DS24" s="600"/>
      <c r="DT24" s="600"/>
      <c r="DU24" s="600"/>
      <c r="DV24" s="601"/>
      <c r="DW24" s="604">
        <v>50.2</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2456446</v>
      </c>
      <c r="S25" s="611"/>
      <c r="T25" s="611"/>
      <c r="U25" s="611"/>
      <c r="V25" s="611"/>
      <c r="W25" s="611"/>
      <c r="X25" s="611"/>
      <c r="Y25" s="612"/>
      <c r="Z25" s="613">
        <v>63.6</v>
      </c>
      <c r="AA25" s="613"/>
      <c r="AB25" s="613"/>
      <c r="AC25" s="613"/>
      <c r="AD25" s="614">
        <v>2280385</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689021</v>
      </c>
      <c r="CS25" s="643"/>
      <c r="CT25" s="643"/>
      <c r="CU25" s="643"/>
      <c r="CV25" s="643"/>
      <c r="CW25" s="643"/>
      <c r="CX25" s="643"/>
      <c r="CY25" s="644"/>
      <c r="CZ25" s="615">
        <v>19.7</v>
      </c>
      <c r="DA25" s="640"/>
      <c r="DB25" s="640"/>
      <c r="DC25" s="645"/>
      <c r="DD25" s="619">
        <v>656279</v>
      </c>
      <c r="DE25" s="643"/>
      <c r="DF25" s="643"/>
      <c r="DG25" s="643"/>
      <c r="DH25" s="643"/>
      <c r="DI25" s="643"/>
      <c r="DJ25" s="643"/>
      <c r="DK25" s="644"/>
      <c r="DL25" s="619">
        <v>616090</v>
      </c>
      <c r="DM25" s="643"/>
      <c r="DN25" s="643"/>
      <c r="DO25" s="643"/>
      <c r="DP25" s="643"/>
      <c r="DQ25" s="643"/>
      <c r="DR25" s="643"/>
      <c r="DS25" s="643"/>
      <c r="DT25" s="643"/>
      <c r="DU25" s="643"/>
      <c r="DV25" s="644"/>
      <c r="DW25" s="615">
        <v>26.9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415451</v>
      </c>
      <c r="CS26" s="611"/>
      <c r="CT26" s="611"/>
      <c r="CU26" s="611"/>
      <c r="CV26" s="611"/>
      <c r="CW26" s="611"/>
      <c r="CX26" s="611"/>
      <c r="CY26" s="612"/>
      <c r="CZ26" s="615">
        <v>11.9</v>
      </c>
      <c r="DA26" s="640"/>
      <c r="DB26" s="640"/>
      <c r="DC26" s="645"/>
      <c r="DD26" s="619">
        <v>394029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58343</v>
      </c>
      <c r="S27" s="611"/>
      <c r="T27" s="611"/>
      <c r="U27" s="611"/>
      <c r="V27" s="611"/>
      <c r="W27" s="611"/>
      <c r="X27" s="611"/>
      <c r="Y27" s="612"/>
      <c r="Z27" s="613">
        <v>1.5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311685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218701</v>
      </c>
      <c r="CS27" s="643"/>
      <c r="CT27" s="643"/>
      <c r="CU27" s="643"/>
      <c r="CV27" s="643"/>
      <c r="CW27" s="643"/>
      <c r="CX27" s="643"/>
      <c r="CY27" s="644"/>
      <c r="CZ27" s="615">
        <v>6.3</v>
      </c>
      <c r="DA27" s="640"/>
      <c r="DB27" s="640"/>
      <c r="DC27" s="645"/>
      <c r="DD27" s="619">
        <v>92256</v>
      </c>
      <c r="DE27" s="643"/>
      <c r="DF27" s="643"/>
      <c r="DG27" s="643"/>
      <c r="DH27" s="643"/>
      <c r="DI27" s="643"/>
      <c r="DJ27" s="643"/>
      <c r="DK27" s="644"/>
      <c r="DL27" s="619">
        <v>91306</v>
      </c>
      <c r="DM27" s="643"/>
      <c r="DN27" s="643"/>
      <c r="DO27" s="643"/>
      <c r="DP27" s="643"/>
      <c r="DQ27" s="643"/>
      <c r="DR27" s="643"/>
      <c r="DS27" s="643"/>
      <c r="DT27" s="643"/>
      <c r="DU27" s="643"/>
      <c r="DV27" s="644"/>
      <c r="DW27" s="615">
        <v>4</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17861</v>
      </c>
      <c r="S28" s="611"/>
      <c r="T28" s="611"/>
      <c r="U28" s="611"/>
      <c r="V28" s="611"/>
      <c r="W28" s="611"/>
      <c r="X28" s="611"/>
      <c r="Y28" s="612"/>
      <c r="Z28" s="613">
        <v>0.5</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445959</v>
      </c>
      <c r="CS28" s="611"/>
      <c r="CT28" s="611"/>
      <c r="CU28" s="611"/>
      <c r="CV28" s="611"/>
      <c r="CW28" s="611"/>
      <c r="CX28" s="611"/>
      <c r="CY28" s="612"/>
      <c r="CZ28" s="615">
        <v>12.7</v>
      </c>
      <c r="DA28" s="640"/>
      <c r="DB28" s="640"/>
      <c r="DC28" s="645"/>
      <c r="DD28" s="619">
        <v>440730</v>
      </c>
      <c r="DE28" s="611"/>
      <c r="DF28" s="611"/>
      <c r="DG28" s="611"/>
      <c r="DH28" s="611"/>
      <c r="DI28" s="611"/>
      <c r="DJ28" s="611"/>
      <c r="DK28" s="612"/>
      <c r="DL28" s="619">
        <v>440730</v>
      </c>
      <c r="DM28" s="611"/>
      <c r="DN28" s="611"/>
      <c r="DO28" s="611"/>
      <c r="DP28" s="611"/>
      <c r="DQ28" s="611"/>
      <c r="DR28" s="611"/>
      <c r="DS28" s="611"/>
      <c r="DT28" s="611"/>
      <c r="DU28" s="611"/>
      <c r="DV28" s="612"/>
      <c r="DW28" s="615">
        <v>19.3</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2514</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445959</v>
      </c>
      <c r="CS29" s="643"/>
      <c r="CT29" s="643"/>
      <c r="CU29" s="643"/>
      <c r="CV29" s="643"/>
      <c r="CW29" s="643"/>
      <c r="CX29" s="643"/>
      <c r="CY29" s="644"/>
      <c r="CZ29" s="615">
        <v>12.7</v>
      </c>
      <c r="DA29" s="640"/>
      <c r="DB29" s="640"/>
      <c r="DC29" s="645"/>
      <c r="DD29" s="619">
        <v>440730</v>
      </c>
      <c r="DE29" s="643"/>
      <c r="DF29" s="643"/>
      <c r="DG29" s="643"/>
      <c r="DH29" s="643"/>
      <c r="DI29" s="643"/>
      <c r="DJ29" s="643"/>
      <c r="DK29" s="644"/>
      <c r="DL29" s="619">
        <v>440730</v>
      </c>
      <c r="DM29" s="643"/>
      <c r="DN29" s="643"/>
      <c r="DO29" s="643"/>
      <c r="DP29" s="643"/>
      <c r="DQ29" s="643"/>
      <c r="DR29" s="643"/>
      <c r="DS29" s="643"/>
      <c r="DT29" s="643"/>
      <c r="DU29" s="643"/>
      <c r="DV29" s="644"/>
      <c r="DW29" s="615">
        <v>19.3</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313754</v>
      </c>
      <c r="S30" s="611"/>
      <c r="T30" s="611"/>
      <c r="U30" s="611"/>
      <c r="V30" s="611"/>
      <c r="W30" s="611"/>
      <c r="X30" s="611"/>
      <c r="Y30" s="612"/>
      <c r="Z30" s="613">
        <v>8.1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435554</v>
      </c>
      <c r="CS30" s="611"/>
      <c r="CT30" s="611"/>
      <c r="CU30" s="611"/>
      <c r="CV30" s="611"/>
      <c r="CW30" s="611"/>
      <c r="CX30" s="611"/>
      <c r="CY30" s="612"/>
      <c r="CZ30" s="615">
        <v>12.4</v>
      </c>
      <c r="DA30" s="640"/>
      <c r="DB30" s="640"/>
      <c r="DC30" s="645"/>
      <c r="DD30" s="619">
        <v>430982</v>
      </c>
      <c r="DE30" s="611"/>
      <c r="DF30" s="611"/>
      <c r="DG30" s="611"/>
      <c r="DH30" s="611"/>
      <c r="DI30" s="611"/>
      <c r="DJ30" s="611"/>
      <c r="DK30" s="612"/>
      <c r="DL30" s="619">
        <v>430982</v>
      </c>
      <c r="DM30" s="611"/>
      <c r="DN30" s="611"/>
      <c r="DO30" s="611"/>
      <c r="DP30" s="611"/>
      <c r="DQ30" s="611"/>
      <c r="DR30" s="611"/>
      <c r="DS30" s="611"/>
      <c r="DT30" s="611"/>
      <c r="DU30" s="611"/>
      <c r="DV30" s="612"/>
      <c r="DW30" s="615">
        <v>18.8</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99.2</v>
      </c>
      <c r="BH31" s="654"/>
      <c r="BI31" s="654"/>
      <c r="BJ31" s="654"/>
      <c r="BK31" s="654"/>
      <c r="BL31" s="654"/>
      <c r="BM31" s="605">
        <v>97.6</v>
      </c>
      <c r="BN31" s="654"/>
      <c r="BO31" s="654"/>
      <c r="BP31" s="654"/>
      <c r="BQ31" s="655"/>
      <c r="BR31" s="657">
        <v>99.2</v>
      </c>
      <c r="BS31" s="654"/>
      <c r="BT31" s="654"/>
      <c r="BU31" s="654"/>
      <c r="BV31" s="654"/>
      <c r="BW31" s="654"/>
      <c r="BX31" s="605">
        <v>97.3</v>
      </c>
      <c r="BY31" s="654"/>
      <c r="BZ31" s="654"/>
      <c r="CA31" s="654"/>
      <c r="CB31" s="655"/>
      <c r="CD31" s="650"/>
      <c r="CE31" s="651"/>
      <c r="CF31" s="607" t="s">
        <v>300</v>
      </c>
      <c r="CG31" s="608"/>
      <c r="CH31" s="608"/>
      <c r="CI31" s="608"/>
      <c r="CJ31" s="608"/>
      <c r="CK31" s="608"/>
      <c r="CL31" s="608"/>
      <c r="CM31" s="608"/>
      <c r="CN31" s="608"/>
      <c r="CO31" s="608"/>
      <c r="CP31" s="608"/>
      <c r="CQ31" s="609"/>
      <c r="CR31" s="610">
        <v>10405</v>
      </c>
      <c r="CS31" s="643"/>
      <c r="CT31" s="643"/>
      <c r="CU31" s="643"/>
      <c r="CV31" s="643"/>
      <c r="CW31" s="643"/>
      <c r="CX31" s="643"/>
      <c r="CY31" s="644"/>
      <c r="CZ31" s="615">
        <v>0.3</v>
      </c>
      <c r="DA31" s="640"/>
      <c r="DB31" s="640"/>
      <c r="DC31" s="645"/>
      <c r="DD31" s="619">
        <v>9748</v>
      </c>
      <c r="DE31" s="643"/>
      <c r="DF31" s="643"/>
      <c r="DG31" s="643"/>
      <c r="DH31" s="643"/>
      <c r="DI31" s="643"/>
      <c r="DJ31" s="643"/>
      <c r="DK31" s="644"/>
      <c r="DL31" s="619">
        <v>9748</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198158</v>
      </c>
      <c r="S32" s="611"/>
      <c r="T32" s="611"/>
      <c r="U32" s="611"/>
      <c r="V32" s="611"/>
      <c r="W32" s="611"/>
      <c r="X32" s="611"/>
      <c r="Y32" s="612"/>
      <c r="Z32" s="613">
        <v>5.0999999999999996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99.3</v>
      </c>
      <c r="BH32" s="643"/>
      <c r="BI32" s="643"/>
      <c r="BJ32" s="643"/>
      <c r="BK32" s="643"/>
      <c r="BL32" s="643"/>
      <c r="BM32" s="616">
        <v>99.1</v>
      </c>
      <c r="BN32" s="643"/>
      <c r="BO32" s="643"/>
      <c r="BP32" s="643"/>
      <c r="BQ32" s="656"/>
      <c r="BR32" s="667">
        <v>99.4</v>
      </c>
      <c r="BS32" s="643"/>
      <c r="BT32" s="643"/>
      <c r="BU32" s="643"/>
      <c r="BV32" s="643"/>
      <c r="BW32" s="643"/>
      <c r="BX32" s="616">
        <v>99.2</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17174</v>
      </c>
      <c r="S33" s="611"/>
      <c r="T33" s="611"/>
      <c r="U33" s="611"/>
      <c r="V33" s="611"/>
      <c r="W33" s="611"/>
      <c r="X33" s="611"/>
      <c r="Y33" s="612"/>
      <c r="Z33" s="613">
        <v>0.4</v>
      </c>
      <c r="AA33" s="613"/>
      <c r="AB33" s="613"/>
      <c r="AC33" s="613"/>
      <c r="AD33" s="614">
        <v>197</v>
      </c>
      <c r="AE33" s="614"/>
      <c r="AF33" s="614"/>
      <c r="AG33" s="614"/>
      <c r="AH33" s="614"/>
      <c r="AI33" s="614"/>
      <c r="AJ33" s="614"/>
      <c r="AK33" s="614"/>
      <c r="AL33" s="615">
        <v>0</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99.1</v>
      </c>
      <c r="BH33" s="669"/>
      <c r="BI33" s="669"/>
      <c r="BJ33" s="669"/>
      <c r="BK33" s="669"/>
      <c r="BL33" s="669"/>
      <c r="BM33" s="670">
        <v>96.3</v>
      </c>
      <c r="BN33" s="669"/>
      <c r="BO33" s="669"/>
      <c r="BP33" s="669"/>
      <c r="BQ33" s="671"/>
      <c r="BR33" s="668">
        <v>99</v>
      </c>
      <c r="BS33" s="669"/>
      <c r="BT33" s="669"/>
      <c r="BU33" s="669"/>
      <c r="BV33" s="669"/>
      <c r="BW33" s="669"/>
      <c r="BX33" s="670">
        <v>95.5</v>
      </c>
      <c r="BY33" s="669"/>
      <c r="BZ33" s="669"/>
      <c r="CA33" s="669"/>
      <c r="CB33" s="671"/>
      <c r="CD33" s="607" t="s">
        <v>307</v>
      </c>
      <c r="CE33" s="608"/>
      <c r="CF33" s="608"/>
      <c r="CG33" s="608"/>
      <c r="CH33" s="608"/>
      <c r="CI33" s="608"/>
      <c r="CJ33" s="608"/>
      <c r="CK33" s="608"/>
      <c r="CL33" s="608"/>
      <c r="CM33" s="608"/>
      <c r="CN33" s="608"/>
      <c r="CO33" s="608"/>
      <c r="CP33" s="608"/>
      <c r="CQ33" s="609"/>
      <c r="CR33" s="610">
        <v>1840187</v>
      </c>
      <c r="CS33" s="643"/>
      <c r="CT33" s="643"/>
      <c r="CU33" s="643"/>
      <c r="CV33" s="643"/>
      <c r="CW33" s="643"/>
      <c r="CX33" s="643"/>
      <c r="CY33" s="644"/>
      <c r="CZ33" s="615">
        <v>52.6</v>
      </c>
      <c r="DA33" s="640"/>
      <c r="DB33" s="640"/>
      <c r="DC33" s="645"/>
      <c r="DD33" s="619">
        <v>1451769</v>
      </c>
      <c r="DE33" s="643"/>
      <c r="DF33" s="643"/>
      <c r="DG33" s="643"/>
      <c r="DH33" s="643"/>
      <c r="DI33" s="643"/>
      <c r="DJ33" s="643"/>
      <c r="DK33" s="644"/>
      <c r="DL33" s="619">
        <v>1001204</v>
      </c>
      <c r="DM33" s="643"/>
      <c r="DN33" s="643"/>
      <c r="DO33" s="643"/>
      <c r="DP33" s="643"/>
      <c r="DQ33" s="643"/>
      <c r="DR33" s="643"/>
      <c r="DS33" s="643"/>
      <c r="DT33" s="643"/>
      <c r="DU33" s="643"/>
      <c r="DV33" s="644"/>
      <c r="DW33" s="615">
        <v>43.7</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4113</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565834</v>
      </c>
      <c r="CS34" s="611"/>
      <c r="CT34" s="611"/>
      <c r="CU34" s="611"/>
      <c r="CV34" s="611"/>
      <c r="CW34" s="611"/>
      <c r="CX34" s="611"/>
      <c r="CY34" s="612"/>
      <c r="CZ34" s="615">
        <v>16.2</v>
      </c>
      <c r="DA34" s="640"/>
      <c r="DB34" s="640"/>
      <c r="DC34" s="645"/>
      <c r="DD34" s="619">
        <v>388606</v>
      </c>
      <c r="DE34" s="611"/>
      <c r="DF34" s="611"/>
      <c r="DG34" s="611"/>
      <c r="DH34" s="611"/>
      <c r="DI34" s="611"/>
      <c r="DJ34" s="611"/>
      <c r="DK34" s="612"/>
      <c r="DL34" s="619">
        <v>296099</v>
      </c>
      <c r="DM34" s="611"/>
      <c r="DN34" s="611"/>
      <c r="DO34" s="611"/>
      <c r="DP34" s="611"/>
      <c r="DQ34" s="611"/>
      <c r="DR34" s="611"/>
      <c r="DS34" s="611"/>
      <c r="DT34" s="611"/>
      <c r="DU34" s="611"/>
      <c r="DV34" s="612"/>
      <c r="DW34" s="615">
        <v>12.9</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t="s">
        <v>122</v>
      </c>
      <c r="S35" s="611"/>
      <c r="T35" s="611"/>
      <c r="U35" s="611"/>
      <c r="V35" s="611"/>
      <c r="W35" s="611"/>
      <c r="X35" s="611"/>
      <c r="Y35" s="612"/>
      <c r="Z35" s="613" t="s">
        <v>122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8583</v>
      </c>
      <c r="CS35" s="643"/>
      <c r="CT35" s="643"/>
      <c r="CU35" s="643"/>
      <c r="CV35" s="643"/>
      <c r="CW35" s="643"/>
      <c r="CX35" s="643"/>
      <c r="CY35" s="644"/>
      <c r="CZ35" s="615">
        <v>0.2</v>
      </c>
      <c r="DA35" s="640"/>
      <c r="DB35" s="640"/>
      <c r="DC35" s="645"/>
      <c r="DD35" s="619">
        <v>5939</v>
      </c>
      <c r="DE35" s="643"/>
      <c r="DF35" s="643"/>
      <c r="DG35" s="643"/>
      <c r="DH35" s="643"/>
      <c r="DI35" s="643"/>
      <c r="DJ35" s="643"/>
      <c r="DK35" s="644"/>
      <c r="DL35" s="619">
        <v>5376</v>
      </c>
      <c r="DM35" s="643"/>
      <c r="DN35" s="643"/>
      <c r="DO35" s="643"/>
      <c r="DP35" s="643"/>
      <c r="DQ35" s="643"/>
      <c r="DR35" s="643"/>
      <c r="DS35" s="643"/>
      <c r="DT35" s="643"/>
      <c r="DU35" s="643"/>
      <c r="DV35" s="644"/>
      <c r="DW35" s="615">
        <v>0.2</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477400</v>
      </c>
      <c r="S36" s="611"/>
      <c r="T36" s="611"/>
      <c r="U36" s="611"/>
      <c r="V36" s="611"/>
      <c r="W36" s="611"/>
      <c r="X36" s="611"/>
      <c r="Y36" s="612"/>
      <c r="Z36" s="613">
        <v>12.4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352369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101349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696580</v>
      </c>
      <c r="CS36" s="611"/>
      <c r="CT36" s="611"/>
      <c r="CU36" s="611"/>
      <c r="CV36" s="611"/>
      <c r="CW36" s="611"/>
      <c r="CX36" s="611"/>
      <c r="CY36" s="612"/>
      <c r="CZ36" s="615">
        <v>19.899999999999999</v>
      </c>
      <c r="DA36" s="640"/>
      <c r="DB36" s="640"/>
      <c r="DC36" s="645"/>
      <c r="DD36" s="619">
        <v>578582</v>
      </c>
      <c r="DE36" s="611"/>
      <c r="DF36" s="611"/>
      <c r="DG36" s="611"/>
      <c r="DH36" s="611"/>
      <c r="DI36" s="611"/>
      <c r="DJ36" s="611"/>
      <c r="DK36" s="612"/>
      <c r="DL36" s="619">
        <v>429469</v>
      </c>
      <c r="DM36" s="611"/>
      <c r="DN36" s="611"/>
      <c r="DO36" s="611"/>
      <c r="DP36" s="611"/>
      <c r="DQ36" s="611"/>
      <c r="DR36" s="611"/>
      <c r="DS36" s="611"/>
      <c r="DT36" s="611"/>
      <c r="DU36" s="611"/>
      <c r="DV36" s="612"/>
      <c r="DW36" s="615">
        <v>18.8</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65148</v>
      </c>
      <c r="S37" s="611"/>
      <c r="T37" s="611"/>
      <c r="U37" s="611"/>
      <c r="V37" s="611"/>
      <c r="W37" s="611"/>
      <c r="X37" s="611"/>
      <c r="Y37" s="612"/>
      <c r="Z37" s="613">
        <v>1.7</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17031</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89202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347920</v>
      </c>
      <c r="CS37" s="643"/>
      <c r="CT37" s="643"/>
      <c r="CU37" s="643"/>
      <c r="CV37" s="643"/>
      <c r="CW37" s="643"/>
      <c r="CX37" s="643"/>
      <c r="CY37" s="644"/>
      <c r="CZ37" s="615">
        <v>9.9</v>
      </c>
      <c r="DA37" s="640"/>
      <c r="DB37" s="640"/>
      <c r="DC37" s="645"/>
      <c r="DD37" s="619">
        <v>319137</v>
      </c>
      <c r="DE37" s="643"/>
      <c r="DF37" s="643"/>
      <c r="DG37" s="643"/>
      <c r="DH37" s="643"/>
      <c r="DI37" s="643"/>
      <c r="DJ37" s="643"/>
      <c r="DK37" s="644"/>
      <c r="DL37" s="619">
        <v>316926</v>
      </c>
      <c r="DM37" s="643"/>
      <c r="DN37" s="643"/>
      <c r="DO37" s="643"/>
      <c r="DP37" s="643"/>
      <c r="DQ37" s="643"/>
      <c r="DR37" s="643"/>
      <c r="DS37" s="643"/>
      <c r="DT37" s="643"/>
      <c r="DU37" s="643"/>
      <c r="DV37" s="644"/>
      <c r="DW37" s="615">
        <v>13.8</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252300</v>
      </c>
      <c r="S38" s="611"/>
      <c r="T38" s="611"/>
      <c r="U38" s="611"/>
      <c r="V38" s="611"/>
      <c r="W38" s="611"/>
      <c r="X38" s="611"/>
      <c r="Y38" s="612"/>
      <c r="Z38" s="613">
        <v>6.5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15750</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612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336619</v>
      </c>
      <c r="CS38" s="611"/>
      <c r="CT38" s="611"/>
      <c r="CU38" s="611"/>
      <c r="CV38" s="611"/>
      <c r="CW38" s="611"/>
      <c r="CX38" s="611"/>
      <c r="CY38" s="612"/>
      <c r="CZ38" s="615">
        <v>9.6</v>
      </c>
      <c r="DA38" s="640"/>
      <c r="DB38" s="640"/>
      <c r="DC38" s="645"/>
      <c r="DD38" s="619">
        <v>279951</v>
      </c>
      <c r="DE38" s="611"/>
      <c r="DF38" s="611"/>
      <c r="DG38" s="611"/>
      <c r="DH38" s="611"/>
      <c r="DI38" s="611"/>
      <c r="DJ38" s="611"/>
      <c r="DK38" s="612"/>
      <c r="DL38" s="619">
        <v>270260</v>
      </c>
      <c r="DM38" s="611"/>
      <c r="DN38" s="611"/>
      <c r="DO38" s="611"/>
      <c r="DP38" s="611"/>
      <c r="DQ38" s="611"/>
      <c r="DR38" s="611"/>
      <c r="DS38" s="611"/>
      <c r="DT38" s="611"/>
      <c r="DU38" s="611"/>
      <c r="DV38" s="612"/>
      <c r="DW38" s="615">
        <v>11.8</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873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200571</v>
      </c>
      <c r="CS39" s="643"/>
      <c r="CT39" s="643"/>
      <c r="CU39" s="643"/>
      <c r="CV39" s="643"/>
      <c r="CW39" s="643"/>
      <c r="CX39" s="643"/>
      <c r="CY39" s="644"/>
      <c r="CZ39" s="615">
        <v>5.7</v>
      </c>
      <c r="DA39" s="640"/>
      <c r="DB39" s="640"/>
      <c r="DC39" s="645"/>
      <c r="DD39" s="619">
        <v>198691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8400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112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32000</v>
      </c>
      <c r="CS40" s="611"/>
      <c r="CT40" s="611"/>
      <c r="CU40" s="611"/>
      <c r="CV40" s="611"/>
      <c r="CW40" s="611"/>
      <c r="CX40" s="611"/>
      <c r="CY40" s="612"/>
      <c r="CZ40" s="615">
        <v>0.9</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3863211</v>
      </c>
      <c r="S41" s="683"/>
      <c r="T41" s="683"/>
      <c r="U41" s="683"/>
      <c r="V41" s="683"/>
      <c r="W41" s="683"/>
      <c r="X41" s="683"/>
      <c r="Y41" s="687"/>
      <c r="Z41" s="688">
        <v>100</v>
      </c>
      <c r="AA41" s="688"/>
      <c r="AB41" s="688"/>
      <c r="AC41" s="688"/>
      <c r="AD41" s="689">
        <v>2280582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59257</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260331</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429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305040</v>
      </c>
      <c r="CS42" s="643"/>
      <c r="CT42" s="643"/>
      <c r="CU42" s="643"/>
      <c r="CV42" s="643"/>
      <c r="CW42" s="643"/>
      <c r="CX42" s="643"/>
      <c r="CY42" s="644"/>
      <c r="CZ42" s="615">
        <v>8.6999999999999993</v>
      </c>
      <c r="DA42" s="640"/>
      <c r="DB42" s="640"/>
      <c r="DC42" s="645"/>
      <c r="DD42" s="619">
        <v>18711</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5119</v>
      </c>
      <c r="CS43" s="643"/>
      <c r="CT43" s="643"/>
      <c r="CU43" s="643"/>
      <c r="CV43" s="643"/>
      <c r="CW43" s="643"/>
      <c r="CX43" s="643"/>
      <c r="CY43" s="644"/>
      <c r="CZ43" s="615">
        <v>0.1</v>
      </c>
      <c r="DA43" s="640"/>
      <c r="DB43" s="640"/>
      <c r="DC43" s="645"/>
      <c r="DD43" s="619">
        <v>5119</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280724</v>
      </c>
      <c r="CS44" s="611"/>
      <c r="CT44" s="611"/>
      <c r="CU44" s="611"/>
      <c r="CV44" s="611"/>
      <c r="CW44" s="611"/>
      <c r="CX44" s="611"/>
      <c r="CY44" s="612"/>
      <c r="CZ44" s="615">
        <v>8</v>
      </c>
      <c r="DA44" s="616"/>
      <c r="DB44" s="616"/>
      <c r="DC44" s="622"/>
      <c r="DD44" s="619">
        <v>12417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40840</v>
      </c>
      <c r="CS45" s="643"/>
      <c r="CT45" s="643"/>
      <c r="CU45" s="643"/>
      <c r="CV45" s="643"/>
      <c r="CW45" s="643"/>
      <c r="CX45" s="643"/>
      <c r="CY45" s="644"/>
      <c r="CZ45" s="615">
        <v>1.2</v>
      </c>
      <c r="DA45" s="640"/>
      <c r="DB45" s="640"/>
      <c r="DC45" s="645"/>
      <c r="DD45" s="619">
        <v>1366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213084</v>
      </c>
      <c r="CS46" s="611"/>
      <c r="CT46" s="611"/>
      <c r="CU46" s="611"/>
      <c r="CV46" s="611"/>
      <c r="CW46" s="611"/>
      <c r="CX46" s="611"/>
      <c r="CY46" s="612"/>
      <c r="CZ46" s="615">
        <v>6.1</v>
      </c>
      <c r="DA46" s="616"/>
      <c r="DB46" s="616"/>
      <c r="DC46" s="622"/>
      <c r="DD46" s="619">
        <v>10051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24316</v>
      </c>
      <c r="CS47" s="643"/>
      <c r="CT47" s="643"/>
      <c r="CU47" s="643"/>
      <c r="CV47" s="643"/>
      <c r="CW47" s="643"/>
      <c r="CX47" s="643"/>
      <c r="CY47" s="644"/>
      <c r="CZ47" s="615">
        <v>0.7</v>
      </c>
      <c r="DA47" s="640"/>
      <c r="DB47" s="640"/>
      <c r="DC47" s="645"/>
      <c r="DD47" s="619">
        <v>6294</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3498908</v>
      </c>
      <c r="CS49" s="669"/>
      <c r="CT49" s="669"/>
      <c r="CU49" s="669"/>
      <c r="CV49" s="669"/>
      <c r="CW49" s="669"/>
      <c r="CX49" s="669"/>
      <c r="CY49" s="698"/>
      <c r="CZ49" s="690">
        <v>100</v>
      </c>
      <c r="DA49" s="699"/>
      <c r="DB49" s="699"/>
      <c r="DC49" s="700"/>
      <c r="DD49" s="701">
        <v>2659745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kVX5WQj9LlaJNGvkbEJ+TyHvQ1V6qnRd4V6lNwDlMRO9PrDkgQR9D3iwZ6WWeUwwTIh5/HQNmuWB4PjakDiOQ==" saltValue="w8AWH+AWB8r/1jlQtBWx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3892</v>
      </c>
      <c r="R7" s="740"/>
      <c r="S7" s="740"/>
      <c r="T7" s="740"/>
      <c r="U7" s="740"/>
      <c r="V7" s="740">
        <v>3499</v>
      </c>
      <c r="W7" s="740"/>
      <c r="X7" s="740"/>
      <c r="Y7" s="740"/>
      <c r="Z7" s="740"/>
      <c r="AA7" s="740">
        <v>363</v>
      </c>
      <c r="AB7" s="740"/>
      <c r="AC7" s="740"/>
      <c r="AD7" s="740"/>
      <c r="AE7" s="741"/>
      <c r="AF7" s="742">
        <v>285</v>
      </c>
      <c r="AG7" s="743"/>
      <c r="AH7" s="743"/>
      <c r="AI7" s="743"/>
      <c r="AJ7" s="744"/>
      <c r="AK7" s="745" t="s">
        <v>544</v>
      </c>
      <c r="AL7" s="746"/>
      <c r="AM7" s="746"/>
      <c r="AN7" s="746"/>
      <c r="AO7" s="746"/>
      <c r="AP7" s="746">
        <v>3265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8</v>
      </c>
      <c r="R8" s="771"/>
      <c r="S8" s="771"/>
      <c r="T8" s="771"/>
      <c r="U8" s="771"/>
      <c r="V8" s="771">
        <v>7</v>
      </c>
      <c r="W8" s="771"/>
      <c r="X8" s="771"/>
      <c r="Y8" s="771"/>
      <c r="Z8" s="771"/>
      <c r="AA8" s="771">
        <v>1</v>
      </c>
      <c r="AB8" s="771"/>
      <c r="AC8" s="771"/>
      <c r="AD8" s="771"/>
      <c r="AE8" s="772"/>
      <c r="AF8" s="773">
        <v>1</v>
      </c>
      <c r="AG8" s="774"/>
      <c r="AH8" s="774"/>
      <c r="AI8" s="774"/>
      <c r="AJ8" s="775"/>
      <c r="AK8" s="756">
        <v>1</v>
      </c>
      <c r="AL8" s="757"/>
      <c r="AM8" s="757"/>
      <c r="AN8" s="757"/>
      <c r="AO8" s="757"/>
      <c r="AP8" s="757" t="s">
        <v>544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3863</v>
      </c>
      <c r="R23" s="780"/>
      <c r="S23" s="780"/>
      <c r="T23" s="780"/>
      <c r="U23" s="780"/>
      <c r="V23" s="780">
        <v>3499</v>
      </c>
      <c r="W23" s="780"/>
      <c r="X23" s="780"/>
      <c r="Y23" s="780"/>
      <c r="Z23" s="780"/>
      <c r="AA23" s="780">
        <v>364</v>
      </c>
      <c r="AB23" s="780"/>
      <c r="AC23" s="780"/>
      <c r="AD23" s="780"/>
      <c r="AE23" s="781"/>
      <c r="AF23" s="782">
        <v>286</v>
      </c>
      <c r="AG23" s="780"/>
      <c r="AH23" s="780"/>
      <c r="AI23" s="780"/>
      <c r="AJ23" s="783"/>
      <c r="AK23" s="784"/>
      <c r="AL23" s="785"/>
      <c r="AM23" s="785"/>
      <c r="AN23" s="785"/>
      <c r="AO23" s="785"/>
      <c r="AP23" s="780">
        <v>3265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633</v>
      </c>
      <c r="R28" s="810"/>
      <c r="S28" s="810"/>
      <c r="T28" s="810"/>
      <c r="U28" s="810"/>
      <c r="V28" s="810">
        <v>531</v>
      </c>
      <c r="W28" s="810"/>
      <c r="X28" s="810"/>
      <c r="Y28" s="810"/>
      <c r="Z28" s="810"/>
      <c r="AA28" s="810">
        <v>101</v>
      </c>
      <c r="AB28" s="810"/>
      <c r="AC28" s="810"/>
      <c r="AD28" s="810"/>
      <c r="AE28" s="811"/>
      <c r="AF28" s="812">
        <v>101</v>
      </c>
      <c r="AG28" s="810"/>
      <c r="AH28" s="810"/>
      <c r="AI28" s="810"/>
      <c r="AJ28" s="813"/>
      <c r="AK28" s="814">
        <v>59</v>
      </c>
      <c r="AL28" s="815"/>
      <c r="AM28" s="815"/>
      <c r="AN28" s="815"/>
      <c r="AO28" s="815"/>
      <c r="AP28" s="815" t="s">
        <v>544</v>
      </c>
      <c r="AQ28" s="815"/>
      <c r="AR28" s="815"/>
      <c r="AS28" s="815"/>
      <c r="AT28" s="815"/>
      <c r="AU28" s="815" t="s">
        <v>544</v>
      </c>
      <c r="AV28" s="815"/>
      <c r="AW28" s="815"/>
      <c r="AX28" s="815"/>
      <c r="AY28" s="815"/>
      <c r="AZ28" s="816" t="s">
        <v>544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868</v>
      </c>
      <c r="R29" s="771"/>
      <c r="S29" s="771"/>
      <c r="T29" s="771"/>
      <c r="U29" s="771"/>
      <c r="V29" s="771">
        <v>788</v>
      </c>
      <c r="W29" s="771"/>
      <c r="X29" s="771"/>
      <c r="Y29" s="771"/>
      <c r="Z29" s="771"/>
      <c r="AA29" s="771">
        <v>80</v>
      </c>
      <c r="AB29" s="771"/>
      <c r="AC29" s="771"/>
      <c r="AD29" s="771"/>
      <c r="AE29" s="772"/>
      <c r="AF29" s="773">
        <v>80</v>
      </c>
      <c r="AG29" s="774"/>
      <c r="AH29" s="774"/>
      <c r="AI29" s="774"/>
      <c r="AJ29" s="775"/>
      <c r="AK29" s="821">
        <v>123</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114</v>
      </c>
      <c r="R30" s="771"/>
      <c r="S30" s="771"/>
      <c r="T30" s="771"/>
      <c r="U30" s="771"/>
      <c r="V30" s="771">
        <v>111</v>
      </c>
      <c r="W30" s="771"/>
      <c r="X30" s="771"/>
      <c r="Y30" s="771"/>
      <c r="Z30" s="771"/>
      <c r="AA30" s="771">
        <v>2</v>
      </c>
      <c r="AB30" s="771"/>
      <c r="AC30" s="771"/>
      <c r="AD30" s="771"/>
      <c r="AE30" s="772"/>
      <c r="AF30" s="773">
        <v>2</v>
      </c>
      <c r="AG30" s="774"/>
      <c r="AH30" s="774"/>
      <c r="AI30" s="774"/>
      <c r="AJ30" s="775"/>
      <c r="AK30" s="821">
        <v>36</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124</v>
      </c>
      <c r="R31" s="771"/>
      <c r="S31" s="771"/>
      <c r="T31" s="771"/>
      <c r="U31" s="771"/>
      <c r="V31" s="771">
        <v>119</v>
      </c>
      <c r="W31" s="771"/>
      <c r="X31" s="771"/>
      <c r="Y31" s="771"/>
      <c r="Z31" s="771"/>
      <c r="AA31" s="771">
        <v>5</v>
      </c>
      <c r="AB31" s="771"/>
      <c r="AC31" s="771"/>
      <c r="AD31" s="771"/>
      <c r="AE31" s="772"/>
      <c r="AF31" s="773">
        <v>281</v>
      </c>
      <c r="AG31" s="774"/>
      <c r="AH31" s="774"/>
      <c r="AI31" s="774"/>
      <c r="AJ31" s="775"/>
      <c r="AK31" s="821">
        <v>16</v>
      </c>
      <c r="AL31" s="817"/>
      <c r="AM31" s="817"/>
      <c r="AN31" s="817"/>
      <c r="AO31" s="817"/>
      <c r="AP31" s="817">
        <v>655</v>
      </c>
      <c r="AQ31" s="817"/>
      <c r="AR31" s="817"/>
      <c r="AS31" s="817"/>
      <c r="AT31" s="817"/>
      <c r="AU31" s="817">
        <v>170</v>
      </c>
      <c r="AV31" s="817"/>
      <c r="AW31" s="817"/>
      <c r="AX31" s="817"/>
      <c r="AY31" s="817"/>
      <c r="AZ31" s="818" t="s">
        <v>544</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464</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545</v>
      </c>
      <c r="C68" s="857"/>
      <c r="D68" s="857"/>
      <c r="E68" s="857"/>
      <c r="F68" s="857"/>
      <c r="G68" s="857"/>
      <c r="H68" s="857"/>
      <c r="I68" s="857"/>
      <c r="J68" s="857"/>
      <c r="K68" s="857"/>
      <c r="L68" s="857"/>
      <c r="M68" s="857"/>
      <c r="N68" s="857"/>
      <c r="O68" s="857"/>
      <c r="P68" s="858"/>
      <c r="Q68" s="859">
        <v>4557</v>
      </c>
      <c r="R68" s="853"/>
      <c r="S68" s="853"/>
      <c r="T68" s="853"/>
      <c r="U68" s="853"/>
      <c r="V68" s="853">
        <v>3585</v>
      </c>
      <c r="W68" s="853"/>
      <c r="X68" s="853"/>
      <c r="Y68" s="853"/>
      <c r="Z68" s="853"/>
      <c r="AA68" s="853">
        <v>972</v>
      </c>
      <c r="AB68" s="853"/>
      <c r="AC68" s="853"/>
      <c r="AD68" s="853"/>
      <c r="AE68" s="853"/>
      <c r="AF68" s="853">
        <v>972</v>
      </c>
      <c r="AG68" s="853"/>
      <c r="AH68" s="853"/>
      <c r="AI68" s="853"/>
      <c r="AJ68" s="853"/>
      <c r="AK68" s="853">
        <v>2</v>
      </c>
      <c r="AL68" s="853"/>
      <c r="AM68" s="853"/>
      <c r="AN68" s="853"/>
      <c r="AO68" s="853"/>
      <c r="AP68" s="853" t="s">
        <v>546</v>
      </c>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547</v>
      </c>
      <c r="C69" s="861"/>
      <c r="D69" s="861"/>
      <c r="E69" s="861"/>
      <c r="F69" s="861"/>
      <c r="G69" s="861"/>
      <c r="H69" s="861"/>
      <c r="I69" s="861"/>
      <c r="J69" s="861"/>
      <c r="K69" s="861"/>
      <c r="L69" s="861"/>
      <c r="M69" s="861"/>
      <c r="N69" s="861"/>
      <c r="O69" s="861"/>
      <c r="P69" s="862"/>
      <c r="Q69" s="863">
        <v>101</v>
      </c>
      <c r="R69" s="817"/>
      <c r="S69" s="817"/>
      <c r="T69" s="817"/>
      <c r="U69" s="817"/>
      <c r="V69" s="817">
        <v>70</v>
      </c>
      <c r="W69" s="817"/>
      <c r="X69" s="817"/>
      <c r="Y69" s="817"/>
      <c r="Z69" s="817"/>
      <c r="AA69" s="817">
        <v>31</v>
      </c>
      <c r="AB69" s="817"/>
      <c r="AC69" s="817"/>
      <c r="AD69" s="817"/>
      <c r="AE69" s="817"/>
      <c r="AF69" s="817">
        <v>31</v>
      </c>
      <c r="AG69" s="817"/>
      <c r="AH69" s="817"/>
      <c r="AI69" s="817"/>
      <c r="AJ69" s="817"/>
      <c r="AK69" s="817" t="s">
        <v>546</v>
      </c>
      <c r="AL69" s="817"/>
      <c r="AM69" s="817"/>
      <c r="AN69" s="817"/>
      <c r="AO69" s="817"/>
      <c r="AP69" s="817" t="s">
        <v>546</v>
      </c>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548</v>
      </c>
      <c r="C70" s="861"/>
      <c r="D70" s="861"/>
      <c r="E70" s="861"/>
      <c r="F70" s="861"/>
      <c r="G70" s="861"/>
      <c r="H70" s="861"/>
      <c r="I70" s="861"/>
      <c r="J70" s="861"/>
      <c r="K70" s="861"/>
      <c r="L70" s="861"/>
      <c r="M70" s="861"/>
      <c r="N70" s="861"/>
      <c r="O70" s="861"/>
      <c r="P70" s="862"/>
      <c r="Q70" s="863">
        <v>2</v>
      </c>
      <c r="R70" s="817"/>
      <c r="S70" s="817"/>
      <c r="T70" s="817"/>
      <c r="U70" s="817"/>
      <c r="V70" s="817">
        <v>1</v>
      </c>
      <c r="W70" s="817"/>
      <c r="X70" s="817"/>
      <c r="Y70" s="817"/>
      <c r="Z70" s="817"/>
      <c r="AA70" s="817">
        <v>1</v>
      </c>
      <c r="AB70" s="817"/>
      <c r="AC70" s="817"/>
      <c r="AD70" s="817"/>
      <c r="AE70" s="817"/>
      <c r="AF70" s="817">
        <v>1</v>
      </c>
      <c r="AG70" s="817"/>
      <c r="AH70" s="817"/>
      <c r="AI70" s="817"/>
      <c r="AJ70" s="817"/>
      <c r="AK70" s="817" t="s">
        <v>546</v>
      </c>
      <c r="AL70" s="817"/>
      <c r="AM70" s="817"/>
      <c r="AN70" s="817"/>
      <c r="AO70" s="817"/>
      <c r="AP70" s="817" t="s">
        <v>546</v>
      </c>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549</v>
      </c>
      <c r="C71" s="861"/>
      <c r="D71" s="861"/>
      <c r="E71" s="861"/>
      <c r="F71" s="861"/>
      <c r="G71" s="861"/>
      <c r="H71" s="861"/>
      <c r="I71" s="861"/>
      <c r="J71" s="861"/>
      <c r="K71" s="861"/>
      <c r="L71" s="861"/>
      <c r="M71" s="861"/>
      <c r="N71" s="861"/>
      <c r="O71" s="861"/>
      <c r="P71" s="862"/>
      <c r="Q71" s="863">
        <v>80</v>
      </c>
      <c r="R71" s="817"/>
      <c r="S71" s="817"/>
      <c r="T71" s="817"/>
      <c r="U71" s="817"/>
      <c r="V71" s="817">
        <v>73</v>
      </c>
      <c r="W71" s="817"/>
      <c r="X71" s="817"/>
      <c r="Y71" s="817"/>
      <c r="Z71" s="817"/>
      <c r="AA71" s="817">
        <v>7</v>
      </c>
      <c r="AB71" s="817"/>
      <c r="AC71" s="817"/>
      <c r="AD71" s="817"/>
      <c r="AE71" s="817"/>
      <c r="AF71" s="817">
        <v>7</v>
      </c>
      <c r="AG71" s="817"/>
      <c r="AH71" s="817"/>
      <c r="AI71" s="817"/>
      <c r="AJ71" s="817"/>
      <c r="AK71" s="817">
        <v>20</v>
      </c>
      <c r="AL71" s="817"/>
      <c r="AM71" s="817"/>
      <c r="AN71" s="817"/>
      <c r="AO71" s="817"/>
      <c r="AP71" s="817" t="s">
        <v>546</v>
      </c>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550</v>
      </c>
      <c r="C72" s="861"/>
      <c r="D72" s="861"/>
      <c r="E72" s="861"/>
      <c r="F72" s="861"/>
      <c r="G72" s="861"/>
      <c r="H72" s="861"/>
      <c r="I72" s="861"/>
      <c r="J72" s="861"/>
      <c r="K72" s="861"/>
      <c r="L72" s="861"/>
      <c r="M72" s="861"/>
      <c r="N72" s="861"/>
      <c r="O72" s="861"/>
      <c r="P72" s="862"/>
      <c r="Q72" s="863">
        <v>141377</v>
      </c>
      <c r="R72" s="817"/>
      <c r="S72" s="817"/>
      <c r="T72" s="817"/>
      <c r="U72" s="817"/>
      <c r="V72" s="817">
        <v>138807</v>
      </c>
      <c r="W72" s="817"/>
      <c r="X72" s="817"/>
      <c r="Y72" s="817"/>
      <c r="Z72" s="817"/>
      <c r="AA72" s="817">
        <v>2570</v>
      </c>
      <c r="AB72" s="817"/>
      <c r="AC72" s="817"/>
      <c r="AD72" s="817"/>
      <c r="AE72" s="817"/>
      <c r="AF72" s="817">
        <v>2570</v>
      </c>
      <c r="AG72" s="817"/>
      <c r="AH72" s="817"/>
      <c r="AI72" s="817"/>
      <c r="AJ72" s="817"/>
      <c r="AK72" s="817" t="s">
        <v>546</v>
      </c>
      <c r="AL72" s="817"/>
      <c r="AM72" s="817"/>
      <c r="AN72" s="817"/>
      <c r="AO72" s="817"/>
      <c r="AP72" s="817" t="s">
        <v>546</v>
      </c>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551</v>
      </c>
      <c r="C73" s="861"/>
      <c r="D73" s="861"/>
      <c r="E73" s="861"/>
      <c r="F73" s="861"/>
      <c r="G73" s="861"/>
      <c r="H73" s="861"/>
      <c r="I73" s="861"/>
      <c r="J73" s="861"/>
      <c r="K73" s="861"/>
      <c r="L73" s="861"/>
      <c r="M73" s="861"/>
      <c r="N73" s="861"/>
      <c r="O73" s="861"/>
      <c r="P73" s="862"/>
      <c r="Q73" s="863">
        <v>157</v>
      </c>
      <c r="R73" s="817"/>
      <c r="S73" s="817"/>
      <c r="T73" s="817"/>
      <c r="U73" s="817"/>
      <c r="V73" s="817">
        <v>137</v>
      </c>
      <c r="W73" s="817"/>
      <c r="X73" s="817"/>
      <c r="Y73" s="817"/>
      <c r="Z73" s="817"/>
      <c r="AA73" s="817">
        <v>20</v>
      </c>
      <c r="AB73" s="817"/>
      <c r="AC73" s="817"/>
      <c r="AD73" s="817"/>
      <c r="AE73" s="817"/>
      <c r="AF73" s="817">
        <v>20</v>
      </c>
      <c r="AG73" s="817"/>
      <c r="AH73" s="817"/>
      <c r="AI73" s="817"/>
      <c r="AJ73" s="817"/>
      <c r="AK73" s="817" t="s">
        <v>546</v>
      </c>
      <c r="AL73" s="817"/>
      <c r="AM73" s="817"/>
      <c r="AN73" s="817"/>
      <c r="AO73" s="817"/>
      <c r="AP73" s="817" t="s">
        <v>546</v>
      </c>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552</v>
      </c>
      <c r="C74" s="861"/>
      <c r="D74" s="861"/>
      <c r="E74" s="861"/>
      <c r="F74" s="861"/>
      <c r="G74" s="861"/>
      <c r="H74" s="861"/>
      <c r="I74" s="861"/>
      <c r="J74" s="861"/>
      <c r="K74" s="861"/>
      <c r="L74" s="861"/>
      <c r="M74" s="861"/>
      <c r="N74" s="861"/>
      <c r="O74" s="861"/>
      <c r="P74" s="862"/>
      <c r="Q74" s="863">
        <v>649</v>
      </c>
      <c r="R74" s="817"/>
      <c r="S74" s="817"/>
      <c r="T74" s="817"/>
      <c r="U74" s="817"/>
      <c r="V74" s="817">
        <v>594</v>
      </c>
      <c r="W74" s="817"/>
      <c r="X74" s="817"/>
      <c r="Y74" s="817"/>
      <c r="Z74" s="817"/>
      <c r="AA74" s="817">
        <v>55</v>
      </c>
      <c r="AB74" s="817"/>
      <c r="AC74" s="817"/>
      <c r="AD74" s="817"/>
      <c r="AE74" s="817"/>
      <c r="AF74" s="817">
        <v>55</v>
      </c>
      <c r="AG74" s="817"/>
      <c r="AH74" s="817"/>
      <c r="AI74" s="817"/>
      <c r="AJ74" s="817"/>
      <c r="AK74" s="817" t="s">
        <v>546</v>
      </c>
      <c r="AL74" s="817"/>
      <c r="AM74" s="817"/>
      <c r="AN74" s="817"/>
      <c r="AO74" s="817"/>
      <c r="AP74" s="817" t="s">
        <v>546</v>
      </c>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553</v>
      </c>
      <c r="C75" s="861"/>
      <c r="D75" s="861"/>
      <c r="E75" s="861"/>
      <c r="F75" s="861"/>
      <c r="G75" s="861"/>
      <c r="H75" s="861"/>
      <c r="I75" s="861"/>
      <c r="J75" s="861"/>
      <c r="K75" s="861"/>
      <c r="L75" s="861"/>
      <c r="M75" s="861"/>
      <c r="N75" s="861"/>
      <c r="O75" s="861"/>
      <c r="P75" s="862"/>
      <c r="Q75" s="864">
        <v>807</v>
      </c>
      <c r="R75" s="865"/>
      <c r="S75" s="865"/>
      <c r="T75" s="865"/>
      <c r="U75" s="821"/>
      <c r="V75" s="866">
        <v>720</v>
      </c>
      <c r="W75" s="865"/>
      <c r="X75" s="865"/>
      <c r="Y75" s="865"/>
      <c r="Z75" s="821"/>
      <c r="AA75" s="866">
        <v>87</v>
      </c>
      <c r="AB75" s="865"/>
      <c r="AC75" s="865"/>
      <c r="AD75" s="865"/>
      <c r="AE75" s="821"/>
      <c r="AF75" s="866">
        <v>85</v>
      </c>
      <c r="AG75" s="865"/>
      <c r="AH75" s="865"/>
      <c r="AI75" s="865"/>
      <c r="AJ75" s="821"/>
      <c r="AK75" s="866">
        <v>5</v>
      </c>
      <c r="AL75" s="865"/>
      <c r="AM75" s="865"/>
      <c r="AN75" s="865"/>
      <c r="AO75" s="821"/>
      <c r="AP75" s="866" t="s">
        <v>546</v>
      </c>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554</v>
      </c>
      <c r="C76" s="861"/>
      <c r="D76" s="861"/>
      <c r="E76" s="861"/>
      <c r="F76" s="861"/>
      <c r="G76" s="861"/>
      <c r="H76" s="861"/>
      <c r="I76" s="861"/>
      <c r="J76" s="861"/>
      <c r="K76" s="861"/>
      <c r="L76" s="861"/>
      <c r="M76" s="861"/>
      <c r="N76" s="861"/>
      <c r="O76" s="861"/>
      <c r="P76" s="862"/>
      <c r="Q76" s="864">
        <v>185</v>
      </c>
      <c r="R76" s="865"/>
      <c r="S76" s="865"/>
      <c r="T76" s="865"/>
      <c r="U76" s="821"/>
      <c r="V76" s="866">
        <v>181</v>
      </c>
      <c r="W76" s="865"/>
      <c r="X76" s="865"/>
      <c r="Y76" s="865"/>
      <c r="Z76" s="821"/>
      <c r="AA76" s="866">
        <v>4</v>
      </c>
      <c r="AB76" s="865"/>
      <c r="AC76" s="865"/>
      <c r="AD76" s="865"/>
      <c r="AE76" s="821"/>
      <c r="AF76" s="866">
        <v>4</v>
      </c>
      <c r="AG76" s="865"/>
      <c r="AH76" s="865"/>
      <c r="AI76" s="865"/>
      <c r="AJ76" s="821"/>
      <c r="AK76" s="866" t="s">
        <v>546</v>
      </c>
      <c r="AL76" s="865"/>
      <c r="AM76" s="865"/>
      <c r="AN76" s="865"/>
      <c r="AO76" s="821"/>
      <c r="AP76" s="866" t="s">
        <v>546</v>
      </c>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481892</v>
      </c>
      <c r="AB110" s="887"/>
      <c r="AC110" s="887"/>
      <c r="AD110" s="887"/>
      <c r="AE110" s="888"/>
      <c r="AF110" s="889">
        <v>443342</v>
      </c>
      <c r="AG110" s="887"/>
      <c r="AH110" s="887"/>
      <c r="AI110" s="887"/>
      <c r="AJ110" s="888"/>
      <c r="AK110" s="889">
        <v>445959</v>
      </c>
      <c r="AL110" s="887"/>
      <c r="AM110" s="887"/>
      <c r="AN110" s="887"/>
      <c r="AO110" s="888"/>
      <c r="AP110" s="890">
        <v>22.4</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3720392</v>
      </c>
      <c r="BR110" s="918"/>
      <c r="BS110" s="918"/>
      <c r="BT110" s="918"/>
      <c r="BU110" s="918"/>
      <c r="BV110" s="918">
        <v>3448389</v>
      </c>
      <c r="BW110" s="918"/>
      <c r="BX110" s="918"/>
      <c r="BY110" s="918"/>
      <c r="BZ110" s="918"/>
      <c r="CA110" s="918">
        <v>3265135</v>
      </c>
      <c r="CB110" s="918"/>
      <c r="CC110" s="918"/>
      <c r="CD110" s="918"/>
      <c r="CE110" s="918"/>
      <c r="CF110" s="931">
        <v>164.2</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122289</v>
      </c>
      <c r="BR112" s="913"/>
      <c r="BS112" s="913"/>
      <c r="BT112" s="913"/>
      <c r="BU112" s="913"/>
      <c r="BV112" s="913">
        <v>199682</v>
      </c>
      <c r="BW112" s="913"/>
      <c r="BX112" s="913"/>
      <c r="BY112" s="913"/>
      <c r="BZ112" s="913"/>
      <c r="CA112" s="913">
        <v>170220</v>
      </c>
      <c r="CB112" s="913"/>
      <c r="CC112" s="913"/>
      <c r="CD112" s="913"/>
      <c r="CE112" s="913"/>
      <c r="CF112" s="907">
        <v>8.6</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12420</v>
      </c>
      <c r="AB113" s="925"/>
      <c r="AC113" s="925"/>
      <c r="AD113" s="925"/>
      <c r="AE113" s="926"/>
      <c r="AF113" s="927">
        <v>12198</v>
      </c>
      <c r="AG113" s="925"/>
      <c r="AH113" s="925"/>
      <c r="AI113" s="925"/>
      <c r="AJ113" s="926"/>
      <c r="AK113" s="927">
        <v>11937</v>
      </c>
      <c r="AL113" s="925"/>
      <c r="AM113" s="925"/>
      <c r="AN113" s="925"/>
      <c r="AO113" s="926"/>
      <c r="AP113" s="928">
        <v>0.6</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470828</v>
      </c>
      <c r="BR114" s="913"/>
      <c r="BS114" s="913"/>
      <c r="BT114" s="913"/>
      <c r="BU114" s="913"/>
      <c r="BV114" s="913">
        <v>451413</v>
      </c>
      <c r="BW114" s="913"/>
      <c r="BX114" s="913"/>
      <c r="BY114" s="913"/>
      <c r="BZ114" s="913"/>
      <c r="CA114" s="913">
        <v>455864</v>
      </c>
      <c r="CB114" s="913"/>
      <c r="CC114" s="913"/>
      <c r="CD114" s="913"/>
      <c r="CE114" s="913"/>
      <c r="CF114" s="907">
        <v>22.9</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494312</v>
      </c>
      <c r="AB117" s="966"/>
      <c r="AC117" s="966"/>
      <c r="AD117" s="966"/>
      <c r="AE117" s="967"/>
      <c r="AF117" s="968">
        <v>455540</v>
      </c>
      <c r="AG117" s="966"/>
      <c r="AH117" s="966"/>
      <c r="AI117" s="966"/>
      <c r="AJ117" s="967"/>
      <c r="AK117" s="968">
        <v>457896</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4313509</v>
      </c>
      <c r="BR119" s="987"/>
      <c r="BS119" s="987"/>
      <c r="BT119" s="987"/>
      <c r="BU119" s="987"/>
      <c r="BV119" s="987">
        <v>4099484</v>
      </c>
      <c r="BW119" s="987"/>
      <c r="BX119" s="987"/>
      <c r="BY119" s="987"/>
      <c r="BZ119" s="987"/>
      <c r="CA119" s="987">
        <v>3891219</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1478422</v>
      </c>
      <c r="BR120" s="918"/>
      <c r="BS120" s="918"/>
      <c r="BT120" s="918"/>
      <c r="BU120" s="918"/>
      <c r="BV120" s="918">
        <v>1579836</v>
      </c>
      <c r="BW120" s="918"/>
      <c r="BX120" s="918"/>
      <c r="BY120" s="918"/>
      <c r="BZ120" s="918"/>
      <c r="CA120" s="918">
        <v>1779142</v>
      </c>
      <c r="CB120" s="918"/>
      <c r="CC120" s="918"/>
      <c r="CD120" s="918"/>
      <c r="CE120" s="918"/>
      <c r="CF120" s="931">
        <v>89.4</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122289</v>
      </c>
      <c r="DH120" s="918"/>
      <c r="DI120" s="918"/>
      <c r="DJ120" s="918"/>
      <c r="DK120" s="918"/>
      <c r="DL120" s="918">
        <v>199682</v>
      </c>
      <c r="DM120" s="918"/>
      <c r="DN120" s="918"/>
      <c r="DO120" s="918"/>
      <c r="DP120" s="918"/>
      <c r="DQ120" s="918">
        <v>170220</v>
      </c>
      <c r="DR120" s="918"/>
      <c r="DS120" s="918"/>
      <c r="DT120" s="918"/>
      <c r="DU120" s="918"/>
      <c r="DV120" s="919">
        <v>8.6</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25184</v>
      </c>
      <c r="BR121" s="913"/>
      <c r="BS121" s="913"/>
      <c r="BT121" s="913"/>
      <c r="BU121" s="913"/>
      <c r="BV121" s="913">
        <v>18362</v>
      </c>
      <c r="BW121" s="913"/>
      <c r="BX121" s="913"/>
      <c r="BY121" s="913"/>
      <c r="BZ121" s="913"/>
      <c r="CA121" s="913">
        <v>20638</v>
      </c>
      <c r="CB121" s="913"/>
      <c r="CC121" s="913"/>
      <c r="CD121" s="913"/>
      <c r="CE121" s="913"/>
      <c r="CF121" s="907">
        <v>1</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2439704</v>
      </c>
      <c r="BR122" s="987"/>
      <c r="BS122" s="987"/>
      <c r="BT122" s="987"/>
      <c r="BU122" s="987"/>
      <c r="BV122" s="987">
        <v>2379443</v>
      </c>
      <c r="BW122" s="987"/>
      <c r="BX122" s="987"/>
      <c r="BY122" s="987"/>
      <c r="BZ122" s="987"/>
      <c r="CA122" s="987">
        <v>2263964</v>
      </c>
      <c r="CB122" s="987"/>
      <c r="CC122" s="987"/>
      <c r="CD122" s="987"/>
      <c r="CE122" s="987"/>
      <c r="CF122" s="1004">
        <v>113.8</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0">
        <v>3943310</v>
      </c>
      <c r="BR123" s="1051"/>
      <c r="BS123" s="1051"/>
      <c r="BT123" s="1051"/>
      <c r="BU123" s="1051"/>
      <c r="BV123" s="1051">
        <v>3977641</v>
      </c>
      <c r="BW123" s="1051"/>
      <c r="BX123" s="1051"/>
      <c r="BY123" s="1051"/>
      <c r="BZ123" s="1051"/>
      <c r="CA123" s="1051">
        <v>4063744</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18.100000000000001</v>
      </c>
      <c r="BR124" s="1014"/>
      <c r="BS124" s="1014"/>
      <c r="BT124" s="1014"/>
      <c r="BU124" s="1014"/>
      <c r="BV124" s="1014">
        <v>6.1</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11333</v>
      </c>
      <c r="AB128" s="1033"/>
      <c r="AC128" s="1033"/>
      <c r="AD128" s="1033"/>
      <c r="AE128" s="1034"/>
      <c r="AF128" s="1035">
        <v>6761</v>
      </c>
      <c r="AG128" s="1033"/>
      <c r="AH128" s="1033"/>
      <c r="AI128" s="1033"/>
      <c r="AJ128" s="1034"/>
      <c r="AK128" s="1035">
        <v>5280</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2366941</v>
      </c>
      <c r="AB129" s="946"/>
      <c r="AC129" s="946"/>
      <c r="AD129" s="946"/>
      <c r="AE129" s="947"/>
      <c r="AF129" s="948">
        <v>2286546</v>
      </c>
      <c r="AG129" s="946"/>
      <c r="AH129" s="946"/>
      <c r="AI129" s="946"/>
      <c r="AJ129" s="947"/>
      <c r="AK129" s="948">
        <v>2284966</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322468</v>
      </c>
      <c r="AB130" s="946"/>
      <c r="AC130" s="946"/>
      <c r="AD130" s="946"/>
      <c r="AE130" s="947"/>
      <c r="AF130" s="948">
        <v>293129</v>
      </c>
      <c r="AG130" s="946"/>
      <c r="AH130" s="946"/>
      <c r="AI130" s="946"/>
      <c r="AJ130" s="947"/>
      <c r="AK130" s="948">
        <v>295910</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7.8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2044473</v>
      </c>
      <c r="AB131" s="973"/>
      <c r="AC131" s="973"/>
      <c r="AD131" s="973"/>
      <c r="AE131" s="974"/>
      <c r="AF131" s="972">
        <v>1993417</v>
      </c>
      <c r="AG131" s="973"/>
      <c r="AH131" s="973"/>
      <c r="AI131" s="973"/>
      <c r="AJ131" s="974"/>
      <c r="AK131" s="972">
        <v>1989056</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7.8509718639999999</v>
      </c>
      <c r="AB132" s="1084"/>
      <c r="AC132" s="1084"/>
      <c r="AD132" s="1084"/>
      <c r="AE132" s="1085"/>
      <c r="AF132" s="1086">
        <v>7.8082006929999999</v>
      </c>
      <c r="AG132" s="1084"/>
      <c r="AH132" s="1084"/>
      <c r="AI132" s="1084"/>
      <c r="AJ132" s="1085"/>
      <c r="AK132" s="1086">
        <v>7.8784106630000004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8.6</v>
      </c>
      <c r="AB133" s="1067"/>
      <c r="AC133" s="1067"/>
      <c r="AD133" s="1067"/>
      <c r="AE133" s="1068"/>
      <c r="AF133" s="1066">
        <v>8.3000000000000007</v>
      </c>
      <c r="AG133" s="1067"/>
      <c r="AH133" s="1067"/>
      <c r="AI133" s="1067"/>
      <c r="AJ133" s="1068"/>
      <c r="AK133" s="1066">
        <v>7.8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utq+xAQgFVGi+IMGhmQPJoPf4EQ0icl3xyoQ9GGdVZHeBYjxHyxqV21W7vnAhfkO5M5fv8W9CtZAqBYBCHESw==" saltValue="Omh8N+W94xVQAi6dZ97u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X5vvWuifDXL/aKLcw1lD1SvMIF2tWSV67Q6HUDv770abZLVfhv5FIkk9Rp2Kdxr53wzFD2toGHFP6Ia8Io/TA==" saltValue="MHcT9vkC9cCXvViivQTi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inwMwUAaVNtsJUfL3NBALTowMamVsQ/00uznYhoE4Ja59uKtTkHdzkiPD+BO4JrnGjYJlMmGpWU43vk4OpOGw==" saltValue="hhTNdSReGiIjknodo+lH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689021</v>
      </c>
      <c r="AP9" s="274">
        <v>192733</v>
      </c>
      <c r="AQ9" s="275">
        <v>273733</v>
      </c>
      <c r="AR9" s="276">
        <v>-29.6</v>
      </c>
    </row>
    <row r="10" spans="1:46" ht="13.5" customHeight="1" x14ac:dyDescent="0.15">
      <c r="A10" s="259"/>
      <c r="AK10" s="1103" t="s">
        <v>483</v>
      </c>
      <c r="AL10" s="1104"/>
      <c r="AM10" s="1104"/>
      <c r="AN10" s="1105"/>
      <c r="AO10" s="277">
        <v>199553</v>
      </c>
      <c r="AP10" s="277">
        <v>55819</v>
      </c>
      <c r="AQ10" s="278">
        <v>30345</v>
      </c>
      <c r="AR10" s="279">
        <v>83.9</v>
      </c>
    </row>
    <row r="11" spans="1:46" ht="13.5" customHeight="1" x14ac:dyDescent="0.15">
      <c r="A11" s="259"/>
      <c r="AK11" s="1103" t="s">
        <v>484</v>
      </c>
      <c r="AL11" s="1104"/>
      <c r="AM11" s="1104"/>
      <c r="AN11" s="1105"/>
      <c r="AO11" s="277" t="s">
        <v>485</v>
      </c>
      <c r="AP11" s="277" t="s">
        <v>485</v>
      </c>
      <c r="AQ11" s="278">
        <v>4149</v>
      </c>
      <c r="AR11" s="279" t="s">
        <v>485</v>
      </c>
    </row>
    <row r="12" spans="1:46" ht="13.5" customHeight="1" x14ac:dyDescent="0.15">
      <c r="A12" s="259"/>
      <c r="AK12" s="1103" t="s">
        <v>486</v>
      </c>
      <c r="AL12" s="1104"/>
      <c r="AM12" s="1104"/>
      <c r="AN12" s="1105"/>
      <c r="AO12" s="277" t="s">
        <v>485</v>
      </c>
      <c r="AP12" s="277" t="s">
        <v>485</v>
      </c>
      <c r="AQ12" s="278" t="s">
        <v>485</v>
      </c>
      <c r="AR12" s="279" t="s">
        <v>485</v>
      </c>
    </row>
    <row r="13" spans="1:46" ht="13.5" customHeight="1" x14ac:dyDescent="0.15">
      <c r="A13" s="259"/>
      <c r="AK13" s="1103" t="s">
        <v>487</v>
      </c>
      <c r="AL13" s="1104"/>
      <c r="AM13" s="1104"/>
      <c r="AN13" s="1105"/>
      <c r="AO13" s="277" t="s">
        <v>485</v>
      </c>
      <c r="AP13" s="277" t="s">
        <v>485</v>
      </c>
      <c r="AQ13" s="278">
        <v>9494</v>
      </c>
      <c r="AR13" s="279" t="s">
        <v>485</v>
      </c>
    </row>
    <row r="14" spans="1:46" ht="13.5" customHeight="1" x14ac:dyDescent="0.15">
      <c r="A14" s="259"/>
      <c r="AK14" s="1103" t="s">
        <v>488</v>
      </c>
      <c r="AL14" s="1104"/>
      <c r="AM14" s="1104"/>
      <c r="AN14" s="1105"/>
      <c r="AO14" s="277">
        <v>5119</v>
      </c>
      <c r="AP14" s="277">
        <v>1432</v>
      </c>
      <c r="AQ14" s="278">
        <v>5033</v>
      </c>
      <c r="AR14" s="279">
        <v>-71.5</v>
      </c>
    </row>
    <row r="15" spans="1:46" ht="13.5" customHeight="1" x14ac:dyDescent="0.15">
      <c r="A15" s="259"/>
      <c r="AK15" s="1106" t="s">
        <v>489</v>
      </c>
      <c r="AL15" s="1107"/>
      <c r="AM15" s="1107"/>
      <c r="AN15" s="1108"/>
      <c r="AO15" s="277">
        <v>-50557</v>
      </c>
      <c r="AP15" s="277">
        <v>-14142</v>
      </c>
      <c r="AQ15" s="278">
        <v>-17000</v>
      </c>
      <c r="AR15" s="279">
        <v>-16.8</v>
      </c>
    </row>
    <row r="16" spans="1:46" x14ac:dyDescent="0.15">
      <c r="A16" s="259"/>
      <c r="AK16" s="1106" t="s">
        <v>177</v>
      </c>
      <c r="AL16" s="1107"/>
      <c r="AM16" s="1107"/>
      <c r="AN16" s="1108"/>
      <c r="AO16" s="277">
        <v>843136</v>
      </c>
      <c r="AP16" s="277">
        <v>235842</v>
      </c>
      <c r="AQ16" s="278">
        <v>305754</v>
      </c>
      <c r="AR16" s="279">
        <v>-22.9</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19.579999999999998</v>
      </c>
      <c r="AP21" s="290">
        <v>26.54</v>
      </c>
      <c r="AQ21" s="291">
        <v>-6.96</v>
      </c>
      <c r="AS21" s="292"/>
      <c r="AT21" s="288"/>
    </row>
    <row r="22" spans="1:46" s="260" customFormat="1" x14ac:dyDescent="0.15">
      <c r="A22" s="288"/>
      <c r="AK22" s="1109" t="s">
        <v>495</v>
      </c>
      <c r="AL22" s="1110"/>
      <c r="AM22" s="1110"/>
      <c r="AN22" s="1111"/>
      <c r="AO22" s="293">
        <v>96.4</v>
      </c>
      <c r="AP22" s="294">
        <v>93.9</v>
      </c>
      <c r="AQ22" s="295">
        <v>2.5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445959</v>
      </c>
      <c r="AP32" s="303">
        <v>124744</v>
      </c>
      <c r="AQ32" s="304">
        <v>170830</v>
      </c>
      <c r="AR32" s="305">
        <v>-27</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t="s">
        <v>485</v>
      </c>
      <c r="AR34" s="305" t="s">
        <v>485</v>
      </c>
    </row>
    <row r="35" spans="1:46" ht="27" customHeight="1" x14ac:dyDescent="0.15">
      <c r="A35" s="259"/>
      <c r="AK35" s="1117" t="s">
        <v>502</v>
      </c>
      <c r="AL35" s="1118"/>
      <c r="AM35" s="1118"/>
      <c r="AN35" s="1119"/>
      <c r="AO35" s="303">
        <v>11937</v>
      </c>
      <c r="AP35" s="303">
        <v>3339</v>
      </c>
      <c r="AQ35" s="304">
        <v>32606</v>
      </c>
      <c r="AR35" s="305">
        <v>-89.8</v>
      </c>
    </row>
    <row r="36" spans="1:46" ht="27" customHeight="1" x14ac:dyDescent="0.15">
      <c r="A36" s="259"/>
      <c r="AK36" s="1117" t="s">
        <v>503</v>
      </c>
      <c r="AL36" s="1118"/>
      <c r="AM36" s="1118"/>
      <c r="AN36" s="1119"/>
      <c r="AO36" s="303" t="s">
        <v>485</v>
      </c>
      <c r="AP36" s="303" t="s">
        <v>485</v>
      </c>
      <c r="AQ36" s="304">
        <v>4875</v>
      </c>
      <c r="AR36" s="305" t="s">
        <v>485</v>
      </c>
    </row>
    <row r="37" spans="1:46" ht="13.5" customHeight="1" x14ac:dyDescent="0.15">
      <c r="A37" s="259"/>
      <c r="AK37" s="1117" t="s">
        <v>504</v>
      </c>
      <c r="AL37" s="1118"/>
      <c r="AM37" s="1118"/>
      <c r="AN37" s="1119"/>
      <c r="AO37" s="303" t="s">
        <v>485</v>
      </c>
      <c r="AP37" s="303" t="s">
        <v>485</v>
      </c>
      <c r="AQ37" s="304">
        <v>993</v>
      </c>
      <c r="AR37" s="305" t="s">
        <v>485</v>
      </c>
    </row>
    <row r="38" spans="1:46" ht="27" customHeight="1" x14ac:dyDescent="0.15">
      <c r="A38" s="259"/>
      <c r="AK38" s="1120" t="s">
        <v>505</v>
      </c>
      <c r="AL38" s="1121"/>
      <c r="AM38" s="1121"/>
      <c r="AN38" s="1122"/>
      <c r="AO38" s="306" t="s">
        <v>485</v>
      </c>
      <c r="AP38" s="306" t="s">
        <v>485</v>
      </c>
      <c r="AQ38" s="307">
        <v>50</v>
      </c>
      <c r="AR38" s="295" t="s">
        <v>485</v>
      </c>
      <c r="AS38" s="302"/>
    </row>
    <row r="39" spans="1:46" x14ac:dyDescent="0.15">
      <c r="A39" s="259"/>
      <c r="AK39" s="1120" t="s">
        <v>506</v>
      </c>
      <c r="AL39" s="1121"/>
      <c r="AM39" s="1121"/>
      <c r="AN39" s="1122"/>
      <c r="AO39" s="303">
        <v>-5280</v>
      </c>
      <c r="AP39" s="303">
        <v>-1477</v>
      </c>
      <c r="AQ39" s="304">
        <v>-6626</v>
      </c>
      <c r="AR39" s="305">
        <v>-77.7</v>
      </c>
      <c r="AS39" s="302"/>
    </row>
    <row r="40" spans="1:46" ht="27" customHeight="1" x14ac:dyDescent="0.15">
      <c r="A40" s="259"/>
      <c r="AK40" s="1117" t="s">
        <v>507</v>
      </c>
      <c r="AL40" s="1118"/>
      <c r="AM40" s="1118"/>
      <c r="AN40" s="1119"/>
      <c r="AO40" s="303">
        <v>-295910</v>
      </c>
      <c r="AP40" s="303">
        <v>-82772</v>
      </c>
      <c r="AQ40" s="304">
        <v>-145454</v>
      </c>
      <c r="AR40" s="305">
        <v>-43.1</v>
      </c>
      <c r="AS40" s="302"/>
    </row>
    <row r="41" spans="1:46" x14ac:dyDescent="0.15">
      <c r="A41" s="259"/>
      <c r="AK41" s="1123" t="s">
        <v>287</v>
      </c>
      <c r="AL41" s="1124"/>
      <c r="AM41" s="1124"/>
      <c r="AN41" s="1125"/>
      <c r="AO41" s="303">
        <v>156706</v>
      </c>
      <c r="AP41" s="303">
        <v>43834</v>
      </c>
      <c r="AQ41" s="304">
        <v>57274</v>
      </c>
      <c r="AR41" s="305">
        <v>-23.5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82191</v>
      </c>
      <c r="AN51" s="325">
        <v>20420</v>
      </c>
      <c r="AO51" s="326">
        <v>-53</v>
      </c>
      <c r="AP51" s="327">
        <v>316937</v>
      </c>
      <c r="AQ51" s="328">
        <v>9.4</v>
      </c>
      <c r="AR51" s="329">
        <v>-62.4</v>
      </c>
    </row>
    <row r="52" spans="1:44" x14ac:dyDescent="0.15">
      <c r="A52" s="259"/>
      <c r="AK52" s="330"/>
      <c r="AL52" s="331" t="s">
        <v>517</v>
      </c>
      <c r="AM52" s="332">
        <v>43493</v>
      </c>
      <c r="AN52" s="333">
        <v>10806</v>
      </c>
      <c r="AO52" s="334">
        <v>-67.2</v>
      </c>
      <c r="AP52" s="335">
        <v>199150</v>
      </c>
      <c r="AQ52" s="336">
        <v>27.5</v>
      </c>
      <c r="AR52" s="337">
        <v>-94.7</v>
      </c>
    </row>
    <row r="53" spans="1:44" x14ac:dyDescent="0.15">
      <c r="A53" s="259"/>
      <c r="AK53" s="315" t="s">
        <v>518</v>
      </c>
      <c r="AL53" s="316"/>
      <c r="AM53" s="324">
        <v>487854</v>
      </c>
      <c r="AN53" s="325">
        <v>123570</v>
      </c>
      <c r="AO53" s="326">
        <v>505.1</v>
      </c>
      <c r="AP53" s="327">
        <v>332350</v>
      </c>
      <c r="AQ53" s="328">
        <v>4.9000000000000004</v>
      </c>
      <c r="AR53" s="329">
        <v>500.2</v>
      </c>
    </row>
    <row r="54" spans="1:44" x14ac:dyDescent="0.15">
      <c r="A54" s="259"/>
      <c r="AK54" s="330"/>
      <c r="AL54" s="331" t="s">
        <v>517</v>
      </c>
      <c r="AM54" s="332">
        <v>416711</v>
      </c>
      <c r="AN54" s="333">
        <v>105550</v>
      </c>
      <c r="AO54" s="334">
        <v>876.8</v>
      </c>
      <c r="AP54" s="335">
        <v>200453</v>
      </c>
      <c r="AQ54" s="336">
        <v>0.7</v>
      </c>
      <c r="AR54" s="337">
        <v>876.1</v>
      </c>
    </row>
    <row r="55" spans="1:44" x14ac:dyDescent="0.15">
      <c r="A55" s="259"/>
      <c r="AK55" s="315" t="s">
        <v>519</v>
      </c>
      <c r="AL55" s="316"/>
      <c r="AM55" s="324">
        <v>252483</v>
      </c>
      <c r="AN55" s="325">
        <v>65888</v>
      </c>
      <c r="AO55" s="326">
        <v>-46.7</v>
      </c>
      <c r="AP55" s="327">
        <v>362690</v>
      </c>
      <c r="AQ55" s="328">
        <v>9.1</v>
      </c>
      <c r="AR55" s="329">
        <v>-55.8</v>
      </c>
    </row>
    <row r="56" spans="1:44" x14ac:dyDescent="0.15">
      <c r="A56" s="259"/>
      <c r="AK56" s="330"/>
      <c r="AL56" s="331" t="s">
        <v>517</v>
      </c>
      <c r="AM56" s="332">
        <v>209452</v>
      </c>
      <c r="AN56" s="333">
        <v>54659</v>
      </c>
      <c r="AO56" s="334">
        <v>-48.2</v>
      </c>
      <c r="AP56" s="335">
        <v>172580</v>
      </c>
      <c r="AQ56" s="336">
        <v>-13.9</v>
      </c>
      <c r="AR56" s="337">
        <v>-34.299999999999997</v>
      </c>
    </row>
    <row r="57" spans="1:44" x14ac:dyDescent="0.15">
      <c r="A57" s="259"/>
      <c r="AK57" s="315" t="s">
        <v>520</v>
      </c>
      <c r="AL57" s="316"/>
      <c r="AM57" s="324">
        <v>227870</v>
      </c>
      <c r="AN57" s="325">
        <v>61703</v>
      </c>
      <c r="AO57" s="326">
        <v>-6.4</v>
      </c>
      <c r="AP57" s="327">
        <v>296093</v>
      </c>
      <c r="AQ57" s="328">
        <v>-18.399999999999999</v>
      </c>
      <c r="AR57" s="329">
        <v>12</v>
      </c>
    </row>
    <row r="58" spans="1:44" x14ac:dyDescent="0.15">
      <c r="A58" s="259"/>
      <c r="AK58" s="330"/>
      <c r="AL58" s="331" t="s">
        <v>517</v>
      </c>
      <c r="AM58" s="332">
        <v>160966</v>
      </c>
      <c r="AN58" s="333">
        <v>43587</v>
      </c>
      <c r="AO58" s="334">
        <v>-20.3</v>
      </c>
      <c r="AP58" s="335">
        <v>140545</v>
      </c>
      <c r="AQ58" s="336">
        <v>-18.600000000000001</v>
      </c>
      <c r="AR58" s="337">
        <v>-1.7</v>
      </c>
    </row>
    <row r="59" spans="1:44" x14ac:dyDescent="0.15">
      <c r="A59" s="259"/>
      <c r="AK59" s="315" t="s">
        <v>521</v>
      </c>
      <c r="AL59" s="316"/>
      <c r="AM59" s="324">
        <v>280724</v>
      </c>
      <c r="AN59" s="325">
        <v>78524</v>
      </c>
      <c r="AO59" s="326">
        <v>27.3</v>
      </c>
      <c r="AP59" s="327">
        <v>308655</v>
      </c>
      <c r="AQ59" s="328">
        <v>4.2</v>
      </c>
      <c r="AR59" s="329">
        <v>23.1</v>
      </c>
    </row>
    <row r="60" spans="1:44" x14ac:dyDescent="0.15">
      <c r="A60" s="259"/>
      <c r="AK60" s="330"/>
      <c r="AL60" s="331" t="s">
        <v>517</v>
      </c>
      <c r="AM60" s="332">
        <v>213084</v>
      </c>
      <c r="AN60" s="333">
        <v>59604</v>
      </c>
      <c r="AO60" s="334">
        <v>36.700000000000003</v>
      </c>
      <c r="AP60" s="335">
        <v>169887</v>
      </c>
      <c r="AQ60" s="336">
        <v>20.9</v>
      </c>
      <c r="AR60" s="337">
        <v>15.8</v>
      </c>
    </row>
    <row r="61" spans="1:44" x14ac:dyDescent="0.15">
      <c r="A61" s="259"/>
      <c r="AK61" s="315" t="s">
        <v>522</v>
      </c>
      <c r="AL61" s="338"/>
      <c r="AM61" s="324">
        <v>266224</v>
      </c>
      <c r="AN61" s="325">
        <v>70021</v>
      </c>
      <c r="AO61" s="326">
        <v>85.3</v>
      </c>
      <c r="AP61" s="327">
        <v>323345</v>
      </c>
      <c r="AQ61" s="339">
        <v>1.8</v>
      </c>
      <c r="AR61" s="329">
        <v>83.5</v>
      </c>
    </row>
    <row r="62" spans="1:44" x14ac:dyDescent="0.15">
      <c r="A62" s="259"/>
      <c r="AK62" s="330"/>
      <c r="AL62" s="331" t="s">
        <v>517</v>
      </c>
      <c r="AM62" s="332">
        <v>208741</v>
      </c>
      <c r="AN62" s="333">
        <v>54841</v>
      </c>
      <c r="AO62" s="334">
        <v>155.6</v>
      </c>
      <c r="AP62" s="335">
        <v>176523</v>
      </c>
      <c r="AQ62" s="336">
        <v>3.3</v>
      </c>
      <c r="AR62" s="337">
        <v>152.30000000000001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9gdea1E3MzLTMEkzFQL/ijX8qzQfysDL+hLUfvg1rDcqo3oa9alOGcZ2DQztcNJ+pg6LEWQxtbgIAvxf7JOg==" saltValue="RroKQw6kY5dPI6L1phfj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T+ptPNmcXfPW+croaJzTz22PK/AdvHUm2tU6nB6uTzi/rCe2hmAbRWJxgu/AW80yFquLevRBjjukWQtpiKUa3g==" saltValue="AN7EAqpbVM0UDF+Luavt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CtnKv59cnYRARNEH5cP9LwYnHVCLwNrCODZTK6xDmQsfGSGsZWlX44tBJ/F9LKiLIN/TuU5+Wl00ITJXCoH/UQ==" saltValue="1b5yGLsou4ZhYr+wwLiV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51.47</v>
      </c>
      <c r="G47" s="12">
        <v>48.63</v>
      </c>
      <c r="H47" s="12">
        <v>50.7</v>
      </c>
      <c r="I47" s="12">
        <v>56.85</v>
      </c>
      <c r="J47" s="13">
        <v>61.27</v>
      </c>
    </row>
    <row r="48" spans="2:10" ht="57.75" customHeight="1" x14ac:dyDescent="0.15">
      <c r="B48" s="14"/>
      <c r="C48" s="1128" t="s">
        <v>4</v>
      </c>
      <c r="D48" s="1128"/>
      <c r="E48" s="1129"/>
      <c r="F48" s="15">
        <v>13.03</v>
      </c>
      <c r="G48" s="16">
        <v>12.94</v>
      </c>
      <c r="H48" s="16">
        <v>15.12</v>
      </c>
      <c r="I48" s="16">
        <v>17.09</v>
      </c>
      <c r="J48" s="17">
        <v>12.5</v>
      </c>
    </row>
    <row r="49" spans="2:10" ht="57.75" customHeight="1" thickBot="1" x14ac:dyDescent="0.2">
      <c r="B49" s="18"/>
      <c r="C49" s="1130" t="s">
        <v>5</v>
      </c>
      <c r="D49" s="1130"/>
      <c r="E49" s="1131"/>
      <c r="F49" s="19" t="s">
        <v>529</v>
      </c>
      <c r="G49" s="20">
        <v>0.62</v>
      </c>
      <c r="H49" s="20">
        <v>9.6199999999999992</v>
      </c>
      <c r="I49" s="20">
        <v>5.82</v>
      </c>
      <c r="J49" s="21" t="s">
        <v>530</v>
      </c>
    </row>
    <row r="50" spans="2:10" x14ac:dyDescent="0.15"/>
  </sheetData>
  <sheetProtection algorithmName="SHA-512" hashValue="Ikbr7l5ooDjZo2HbbjSuIwbkzhegOf0zMO4h2DLwuNuFAlTND5TUmfdMEnLa8TjHXP4+Le6v0/XbKv3H+ghZXA==" saltValue="KlbaoCmS34YFn7a+LRzs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12.97</v>
      </c>
      <c r="G34" s="33">
        <v>12.85</v>
      </c>
      <c r="H34" s="33">
        <v>15.06</v>
      </c>
      <c r="I34" s="33">
        <v>17.02</v>
      </c>
      <c r="J34" s="34">
        <v>12.45</v>
      </c>
      <c r="K34" s="22"/>
      <c r="L34" s="22"/>
      <c r="M34" s="22"/>
      <c r="N34" s="22"/>
      <c r="O34" s="22"/>
      <c r="P34" s="22"/>
    </row>
    <row r="35" spans="1:16" ht="39" customHeight="1" x14ac:dyDescent="0.15">
      <c r="A35" s="22"/>
      <c r="B35" s="35"/>
      <c r="C35" s="1132" t="s">
        <v>532</v>
      </c>
      <c r="D35" s="1132"/>
      <c r="E35" s="1133"/>
      <c r="F35" s="36">
        <v>12.24</v>
      </c>
      <c r="G35" s="37">
        <v>11.35</v>
      </c>
      <c r="H35" s="37">
        <v>10.050000000000001</v>
      </c>
      <c r="I35" s="37">
        <v>12.59</v>
      </c>
      <c r="J35" s="38">
        <v>12.29</v>
      </c>
      <c r="K35" s="22"/>
      <c r="L35" s="22"/>
      <c r="M35" s="22"/>
      <c r="N35" s="22"/>
      <c r="O35" s="22"/>
      <c r="P35" s="22"/>
    </row>
    <row r="36" spans="1:16" ht="39" customHeight="1" x14ac:dyDescent="0.15">
      <c r="A36" s="22"/>
      <c r="B36" s="35"/>
      <c r="C36" s="1132" t="s">
        <v>533</v>
      </c>
      <c r="D36" s="1132"/>
      <c r="E36" s="1133"/>
      <c r="F36" s="36">
        <v>1.89</v>
      </c>
      <c r="G36" s="37">
        <v>2.3199999999999998</v>
      </c>
      <c r="H36" s="37">
        <v>2.88</v>
      </c>
      <c r="I36" s="37">
        <v>3.68</v>
      </c>
      <c r="J36" s="38">
        <v>4.43</v>
      </c>
      <c r="K36" s="22"/>
      <c r="L36" s="22"/>
      <c r="M36" s="22"/>
      <c r="N36" s="22"/>
      <c r="O36" s="22"/>
      <c r="P36" s="22"/>
    </row>
    <row r="37" spans="1:16" ht="39" customHeight="1" x14ac:dyDescent="0.15">
      <c r="A37" s="22"/>
      <c r="B37" s="35"/>
      <c r="C37" s="1132" t="s">
        <v>534</v>
      </c>
      <c r="D37" s="1132"/>
      <c r="E37" s="1133"/>
      <c r="F37" s="36">
        <v>3.44</v>
      </c>
      <c r="G37" s="37">
        <v>3.15</v>
      </c>
      <c r="H37" s="37">
        <v>3.39</v>
      </c>
      <c r="I37" s="37">
        <v>4.8</v>
      </c>
      <c r="J37" s="38">
        <v>3.48</v>
      </c>
      <c r="K37" s="22"/>
      <c r="L37" s="22"/>
      <c r="M37" s="22"/>
      <c r="N37" s="22"/>
      <c r="O37" s="22"/>
      <c r="P37" s="22"/>
    </row>
    <row r="38" spans="1:16" ht="39" customHeight="1" x14ac:dyDescent="0.15">
      <c r="A38" s="22"/>
      <c r="B38" s="35"/>
      <c r="C38" s="1132" t="s">
        <v>535</v>
      </c>
      <c r="D38" s="1132"/>
      <c r="E38" s="1133"/>
      <c r="F38" s="36">
        <v>0.05</v>
      </c>
      <c r="G38" s="37">
        <v>0.08</v>
      </c>
      <c r="H38" s="37">
        <v>0.11</v>
      </c>
      <c r="I38" s="37">
        <v>0.06</v>
      </c>
      <c r="J38" s="38">
        <v>0.1</v>
      </c>
      <c r="K38" s="22"/>
      <c r="L38" s="22"/>
      <c r="M38" s="22"/>
      <c r="N38" s="22"/>
      <c r="O38" s="22"/>
      <c r="P38" s="22"/>
    </row>
    <row r="39" spans="1:16" ht="39" customHeight="1" x14ac:dyDescent="0.15">
      <c r="A39" s="22"/>
      <c r="B39" s="35"/>
      <c r="C39" s="1132" t="s">
        <v>536</v>
      </c>
      <c r="D39" s="1132"/>
      <c r="E39" s="1133"/>
      <c r="F39" s="36">
        <v>0.05</v>
      </c>
      <c r="G39" s="37">
        <v>0.08</v>
      </c>
      <c r="H39" s="37">
        <v>0.05</v>
      </c>
      <c r="I39" s="37">
        <v>0.06</v>
      </c>
      <c r="J39" s="38">
        <v>0.04</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538</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8G74HyJMSue+i3mup1EIFNhxbH71kRbu0kR9/iXaavvIDbJgA/jon3NdozCjMiaAJZNKmtk3akqZz+F1D6tKA==" saltValue="Xq5a/y//u/u2w9DUN5Vq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474</v>
      </c>
      <c r="L45" s="58">
        <v>510</v>
      </c>
      <c r="M45" s="58">
        <v>482</v>
      </c>
      <c r="N45" s="58">
        <v>443</v>
      </c>
      <c r="O45" s="59">
        <v>446</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12</v>
      </c>
      <c r="L48" s="62">
        <v>12</v>
      </c>
      <c r="M48" s="62">
        <v>12</v>
      </c>
      <c r="N48" s="62">
        <v>12</v>
      </c>
      <c r="O48" s="63">
        <v>12</v>
      </c>
      <c r="P48" s="46"/>
      <c r="Q48" s="46"/>
      <c r="R48" s="46"/>
      <c r="S48" s="46"/>
      <c r="T48" s="46"/>
      <c r="U48" s="46"/>
    </row>
    <row r="49" spans="1:21" ht="30.75" customHeight="1" x14ac:dyDescent="0.15">
      <c r="A49" s="46"/>
      <c r="B49" s="1140"/>
      <c r="C49" s="1141"/>
      <c r="D49" s="60"/>
      <c r="E49" s="1146" t="s">
        <v>14</v>
      </c>
      <c r="F49" s="1146"/>
      <c r="G49" s="1146"/>
      <c r="H49" s="1146"/>
      <c r="I49" s="1146"/>
      <c r="J49" s="1147"/>
      <c r="K49" s="61">
        <v>10</v>
      </c>
      <c r="L49" s="62">
        <v>7</v>
      </c>
      <c r="M49" s="62" t="s">
        <v>485</v>
      </c>
      <c r="N49" s="62" t="s">
        <v>485</v>
      </c>
      <c r="O49" s="63" t="s">
        <v>485</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346</v>
      </c>
      <c r="L52" s="62">
        <v>360</v>
      </c>
      <c r="M52" s="62">
        <v>334</v>
      </c>
      <c r="N52" s="62">
        <v>301</v>
      </c>
      <c r="O52" s="63">
        <v>301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150</v>
      </c>
      <c r="L53" s="67">
        <v>169</v>
      </c>
      <c r="M53" s="67">
        <v>160</v>
      </c>
      <c r="N53" s="67">
        <v>154</v>
      </c>
      <c r="O53" s="68">
        <v>157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Std9/rHQu+FPwA2/ug25l8H4lkbyOnyRTxXAVgxVJ/zVBoQYszgRRP7aJ7kjqjKra6REXTsy0ki7QaotwNMTg==" saltValue="At15mAZZiRqIgBmmL+Ca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4039</v>
      </c>
      <c r="J41" s="343">
        <v>4009</v>
      </c>
      <c r="K41" s="343">
        <v>3720</v>
      </c>
      <c r="L41" s="343">
        <v>3448</v>
      </c>
      <c r="M41" s="344">
        <v>3265</v>
      </c>
    </row>
    <row r="42" spans="2:13" ht="27.75" customHeight="1" x14ac:dyDescent="0.15">
      <c r="B42" s="1171"/>
      <c r="C42" s="1172"/>
      <c r="D42" s="104"/>
      <c r="E42" s="1177" t="s">
        <v>32</v>
      </c>
      <c r="F42" s="1177"/>
      <c r="G42" s="1177"/>
      <c r="H42" s="1178"/>
      <c r="I42" s="345" t="s">
        <v>485</v>
      </c>
      <c r="J42" s="346" t="s">
        <v>485</v>
      </c>
      <c r="K42" s="346" t="s">
        <v>485</v>
      </c>
      <c r="L42" s="346" t="s">
        <v>485</v>
      </c>
      <c r="M42" s="347" t="s">
        <v>485</v>
      </c>
    </row>
    <row r="43" spans="2:13" ht="27.75" customHeight="1" x14ac:dyDescent="0.15">
      <c r="B43" s="1171"/>
      <c r="C43" s="1172"/>
      <c r="D43" s="104"/>
      <c r="E43" s="1177" t="s">
        <v>33</v>
      </c>
      <c r="F43" s="1177"/>
      <c r="G43" s="1177"/>
      <c r="H43" s="1178"/>
      <c r="I43" s="345">
        <v>121</v>
      </c>
      <c r="J43" s="346">
        <v>110</v>
      </c>
      <c r="K43" s="346">
        <v>122</v>
      </c>
      <c r="L43" s="346">
        <v>200</v>
      </c>
      <c r="M43" s="347">
        <v>170</v>
      </c>
    </row>
    <row r="44" spans="2:13" ht="27.75" customHeight="1" x14ac:dyDescent="0.15">
      <c r="B44" s="1171"/>
      <c r="C44" s="1172"/>
      <c r="D44" s="104"/>
      <c r="E44" s="1177" t="s">
        <v>34</v>
      </c>
      <c r="F44" s="1177"/>
      <c r="G44" s="1177"/>
      <c r="H44" s="1178"/>
      <c r="I44" s="345">
        <v>12</v>
      </c>
      <c r="J44" s="346">
        <v>0</v>
      </c>
      <c r="K44" s="346" t="s">
        <v>485</v>
      </c>
      <c r="L44" s="346" t="s">
        <v>485</v>
      </c>
      <c r="M44" s="347" t="s">
        <v>485</v>
      </c>
    </row>
    <row r="45" spans="2:13" ht="27.75" customHeight="1" x14ac:dyDescent="0.15">
      <c r="B45" s="1171"/>
      <c r="C45" s="1172"/>
      <c r="D45" s="104"/>
      <c r="E45" s="1177" t="s">
        <v>35</v>
      </c>
      <c r="F45" s="1177"/>
      <c r="G45" s="1177"/>
      <c r="H45" s="1178"/>
      <c r="I45" s="345">
        <v>518</v>
      </c>
      <c r="J45" s="346">
        <v>502</v>
      </c>
      <c r="K45" s="346">
        <v>471</v>
      </c>
      <c r="L45" s="346">
        <v>451</v>
      </c>
      <c r="M45" s="347">
        <v>456</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1295</v>
      </c>
      <c r="J50" s="346">
        <v>1302</v>
      </c>
      <c r="K50" s="346">
        <v>1478</v>
      </c>
      <c r="L50" s="346">
        <v>1580</v>
      </c>
      <c r="M50" s="347">
        <v>1779</v>
      </c>
    </row>
    <row r="51" spans="2:13" ht="27.75" customHeight="1" x14ac:dyDescent="0.15">
      <c r="B51" s="1171"/>
      <c r="C51" s="1172"/>
      <c r="D51" s="104"/>
      <c r="E51" s="1177" t="s">
        <v>42</v>
      </c>
      <c r="F51" s="1177"/>
      <c r="G51" s="1177"/>
      <c r="H51" s="1178"/>
      <c r="I51" s="345">
        <v>40</v>
      </c>
      <c r="J51" s="346">
        <v>31</v>
      </c>
      <c r="K51" s="346">
        <v>25</v>
      </c>
      <c r="L51" s="346">
        <v>18</v>
      </c>
      <c r="M51" s="347">
        <v>21</v>
      </c>
    </row>
    <row r="52" spans="2:13" ht="27.75" customHeight="1" x14ac:dyDescent="0.15">
      <c r="B52" s="1173"/>
      <c r="C52" s="1174"/>
      <c r="D52" s="104"/>
      <c r="E52" s="1177" t="s">
        <v>43</v>
      </c>
      <c r="F52" s="1177"/>
      <c r="G52" s="1177"/>
      <c r="H52" s="1178"/>
      <c r="I52" s="345">
        <v>2427</v>
      </c>
      <c r="J52" s="346">
        <v>2619</v>
      </c>
      <c r="K52" s="346">
        <v>2440</v>
      </c>
      <c r="L52" s="346">
        <v>2379</v>
      </c>
      <c r="M52" s="347">
        <v>2264</v>
      </c>
    </row>
    <row r="53" spans="2:13" ht="27.75" customHeight="1" thickBot="1" x14ac:dyDescent="0.2">
      <c r="B53" s="1184" t="s">
        <v>19</v>
      </c>
      <c r="C53" s="1185"/>
      <c r="D53" s="108"/>
      <c r="E53" s="1186" t="s">
        <v>44</v>
      </c>
      <c r="F53" s="1186"/>
      <c r="G53" s="1186"/>
      <c r="H53" s="1187"/>
      <c r="I53" s="348">
        <v>928</v>
      </c>
      <c r="J53" s="349">
        <v>670</v>
      </c>
      <c r="K53" s="349">
        <v>370</v>
      </c>
      <c r="L53" s="349">
        <v>122</v>
      </c>
      <c r="M53" s="350">
        <v>-173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WXQ0sD84ggJi64WsOOpAFxBABjulLISyPKZYfClI40hpJALUQqEgO72aHH4p09hD+A5zJODSFdWxfgBkzknT9A==" saltValue="5MUhXBxW2ppNAMJ5eNVx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1200</v>
      </c>
      <c r="G55" s="120">
        <v>1300</v>
      </c>
      <c r="H55" s="121">
        <v>1400</v>
      </c>
    </row>
    <row r="56" spans="2:8" ht="52.5" customHeight="1" x14ac:dyDescent="0.15">
      <c r="B56" s="122"/>
      <c r="C56" s="1198" t="s">
        <v>47</v>
      </c>
      <c r="D56" s="1198"/>
      <c r="E56" s="1199"/>
      <c r="F56" s="123">
        <v>222</v>
      </c>
      <c r="G56" s="123">
        <v>222</v>
      </c>
      <c r="H56" s="124">
        <v>320</v>
      </c>
    </row>
    <row r="57" spans="2:8" ht="53.25" customHeight="1" x14ac:dyDescent="0.15">
      <c r="B57" s="122"/>
      <c r="C57" s="1200" t="s">
        <v>48</v>
      </c>
      <c r="D57" s="1200"/>
      <c r="E57" s="1201"/>
      <c r="F57" s="125">
        <v>38</v>
      </c>
      <c r="G57" s="125">
        <v>39</v>
      </c>
      <c r="H57" s="126">
        <v>42</v>
      </c>
    </row>
    <row r="58" spans="2:8" ht="45.75" customHeight="1" x14ac:dyDescent="0.15">
      <c r="B58" s="127"/>
      <c r="C58" s="1188" t="s">
        <v>555</v>
      </c>
      <c r="D58" s="1189"/>
      <c r="E58" s="1190"/>
      <c r="F58" s="128">
        <v>28</v>
      </c>
      <c r="G58" s="128">
        <v>29</v>
      </c>
      <c r="H58" s="129">
        <v>31</v>
      </c>
    </row>
    <row r="59" spans="2:8" ht="45.75" customHeight="1" x14ac:dyDescent="0.15">
      <c r="B59" s="127"/>
      <c r="C59" s="1188" t="s">
        <v>556</v>
      </c>
      <c r="D59" s="1189"/>
      <c r="E59" s="1190"/>
      <c r="F59" s="128">
        <v>6</v>
      </c>
      <c r="G59" s="128">
        <v>5</v>
      </c>
      <c r="H59" s="129">
        <v>7</v>
      </c>
    </row>
    <row r="60" spans="2:8" ht="45.75" customHeight="1" x14ac:dyDescent="0.15">
      <c r="B60" s="127"/>
      <c r="C60" s="1188" t="s">
        <v>557</v>
      </c>
      <c r="D60" s="1189"/>
      <c r="E60" s="1190"/>
      <c r="F60" s="128">
        <v>4</v>
      </c>
      <c r="G60" s="128">
        <v>4</v>
      </c>
      <c r="H60" s="129">
        <v>4</v>
      </c>
    </row>
    <row r="61" spans="2:8" ht="45.75" customHeight="1" x14ac:dyDescent="0.15">
      <c r="B61" s="127"/>
      <c r="C61" s="1188"/>
      <c r="D61" s="1189"/>
      <c r="E61" s="1190"/>
      <c r="F61" s="128"/>
      <c r="G61" s="128"/>
      <c r="H61" s="129"/>
    </row>
    <row r="62" spans="2:8" ht="45.75" customHeight="1" thickBot="1" x14ac:dyDescent="0.2">
      <c r="B62" s="130"/>
      <c r="C62" s="1191"/>
      <c r="D62" s="1192"/>
      <c r="E62" s="1193"/>
      <c r="F62" s="131"/>
      <c r="G62" s="131"/>
      <c r="H62" s="132"/>
    </row>
    <row r="63" spans="2:8" ht="52.5" customHeight="1" thickBot="1" x14ac:dyDescent="0.2">
      <c r="B63" s="133"/>
      <c r="C63" s="1194" t="s">
        <v>49</v>
      </c>
      <c r="D63" s="1194"/>
      <c r="E63" s="1195"/>
      <c r="F63" s="134">
        <v>1461</v>
      </c>
      <c r="G63" s="134">
        <v>1561</v>
      </c>
      <c r="H63" s="135">
        <v>1762</v>
      </c>
    </row>
    <row r="64" spans="2:8" x14ac:dyDescent="0.15"/>
  </sheetData>
  <sheetProtection algorithmName="SHA-512" hashValue="9QE8uPeElwdyK7YlqC6warCHIIKh1GqmS/+GKY62elyTrH0RhVTpOb5IkGMUc2VVhTbN5mHy6ikBFbgD3e7GvQ==" saltValue="k8doyqln3NK9b5D3ll26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20420</v>
      </c>
      <c r="E3" s="154"/>
      <c r="F3" s="155">
        <v>316937</v>
      </c>
      <c r="G3" s="156"/>
      <c r="H3" s="157"/>
    </row>
    <row r="4" spans="1:8" x14ac:dyDescent="0.15">
      <c r="A4" s="158"/>
      <c r="B4" s="159"/>
      <c r="C4" s="160"/>
      <c r="D4" s="161">
        <v>10806</v>
      </c>
      <c r="E4" s="162"/>
      <c r="F4" s="163">
        <v>199150</v>
      </c>
      <c r="G4" s="164"/>
      <c r="H4" s="165"/>
    </row>
    <row r="5" spans="1:8" x14ac:dyDescent="0.15">
      <c r="A5" s="146" t="s">
        <v>518</v>
      </c>
      <c r="B5" s="151"/>
      <c r="C5" s="152"/>
      <c r="D5" s="153">
        <v>123570</v>
      </c>
      <c r="E5" s="154"/>
      <c r="F5" s="155">
        <v>332350</v>
      </c>
      <c r="G5" s="156"/>
      <c r="H5" s="157"/>
    </row>
    <row r="6" spans="1:8" x14ac:dyDescent="0.15">
      <c r="A6" s="158"/>
      <c r="B6" s="159"/>
      <c r="C6" s="160"/>
      <c r="D6" s="161">
        <v>105550</v>
      </c>
      <c r="E6" s="162"/>
      <c r="F6" s="163">
        <v>200453</v>
      </c>
      <c r="G6" s="164"/>
      <c r="H6" s="165"/>
    </row>
    <row r="7" spans="1:8" x14ac:dyDescent="0.15">
      <c r="A7" s="146" t="s">
        <v>519</v>
      </c>
      <c r="B7" s="151"/>
      <c r="C7" s="152"/>
      <c r="D7" s="153">
        <v>65888</v>
      </c>
      <c r="E7" s="154"/>
      <c r="F7" s="155">
        <v>362690</v>
      </c>
      <c r="G7" s="156"/>
      <c r="H7" s="157"/>
    </row>
    <row r="8" spans="1:8" x14ac:dyDescent="0.15">
      <c r="A8" s="158"/>
      <c r="B8" s="159"/>
      <c r="C8" s="160"/>
      <c r="D8" s="161">
        <v>54659</v>
      </c>
      <c r="E8" s="162"/>
      <c r="F8" s="163">
        <v>172580</v>
      </c>
      <c r="G8" s="164"/>
      <c r="H8" s="165"/>
    </row>
    <row r="9" spans="1:8" x14ac:dyDescent="0.15">
      <c r="A9" s="146" t="s">
        <v>520</v>
      </c>
      <c r="B9" s="151"/>
      <c r="C9" s="152"/>
      <c r="D9" s="153">
        <v>61703</v>
      </c>
      <c r="E9" s="154"/>
      <c r="F9" s="155">
        <v>296093</v>
      </c>
      <c r="G9" s="156"/>
      <c r="H9" s="157"/>
    </row>
    <row r="10" spans="1:8" x14ac:dyDescent="0.15">
      <c r="A10" s="158"/>
      <c r="B10" s="159"/>
      <c r="C10" s="160"/>
      <c r="D10" s="161">
        <v>43587</v>
      </c>
      <c r="E10" s="162"/>
      <c r="F10" s="163">
        <v>140545</v>
      </c>
      <c r="G10" s="164"/>
      <c r="H10" s="165"/>
    </row>
    <row r="11" spans="1:8" x14ac:dyDescent="0.15">
      <c r="A11" s="146" t="s">
        <v>521</v>
      </c>
      <c r="B11" s="151"/>
      <c r="C11" s="152"/>
      <c r="D11" s="153">
        <v>78524</v>
      </c>
      <c r="E11" s="154"/>
      <c r="F11" s="155">
        <v>308655</v>
      </c>
      <c r="G11" s="156"/>
      <c r="H11" s="157"/>
    </row>
    <row r="12" spans="1:8" x14ac:dyDescent="0.15">
      <c r="A12" s="158"/>
      <c r="B12" s="159"/>
      <c r="C12" s="166"/>
      <c r="D12" s="161">
        <v>59604</v>
      </c>
      <c r="E12" s="162"/>
      <c r="F12" s="163">
        <v>169887</v>
      </c>
      <c r="G12" s="164"/>
      <c r="H12" s="165"/>
    </row>
    <row r="13" spans="1:8" x14ac:dyDescent="0.15">
      <c r="A13" s="146"/>
      <c r="B13" s="151"/>
      <c r="C13" s="152"/>
      <c r="D13" s="153">
        <v>70021</v>
      </c>
      <c r="E13" s="154"/>
      <c r="F13" s="155">
        <v>323345</v>
      </c>
      <c r="G13" s="167"/>
      <c r="H13" s="157"/>
    </row>
    <row r="14" spans="1:8" x14ac:dyDescent="0.15">
      <c r="A14" s="158"/>
      <c r="B14" s="159"/>
      <c r="C14" s="160"/>
      <c r="D14" s="161">
        <v>54841</v>
      </c>
      <c r="E14" s="162"/>
      <c r="F14" s="163">
        <v>176523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13.03</v>
      </c>
      <c r="C19" s="168">
        <f>ROUND(VALUE(SUBSTITUTE(実質収支比率等に係る経年分析!G$48,"▲","-")),2)</f>
        <v>12.94</v>
      </c>
      <c r="D19" s="168">
        <f>ROUND(VALUE(SUBSTITUTE(実質収支比率等に係る経年分析!H$48,"▲","-")),2)</f>
        <v>15.12</v>
      </c>
      <c r="E19" s="168">
        <f>ROUND(VALUE(SUBSTITUTE(実質収支比率等に係る経年分析!I$48,"▲","-")),2)</f>
        <v>17.09</v>
      </c>
      <c r="F19" s="168">
        <f>ROUND(VALUE(SUBSTITUTE(実質収支比率等に係る経年分析!J$48,"▲","-")),2)</f>
        <v>12.5</v>
      </c>
    </row>
    <row r="20" spans="1:11" x14ac:dyDescent="0.15">
      <c r="A20" s="168" t="s">
        <v>53</v>
      </c>
      <c r="B20" s="168">
        <f>ROUND(VALUE(SUBSTITUTE(実質収支比率等に係る経年分析!F$47,"▲","-")),2)</f>
        <v>51.47</v>
      </c>
      <c r="C20" s="168">
        <f>ROUND(VALUE(SUBSTITUTE(実質収支比率等に係る経年分析!G$47,"▲","-")),2)</f>
        <v>48.63</v>
      </c>
      <c r="D20" s="168">
        <f>ROUND(VALUE(SUBSTITUTE(実質収支比率等に係る経年分析!H$47,"▲","-")),2)</f>
        <v>50.7</v>
      </c>
      <c r="E20" s="168">
        <f>ROUND(VALUE(SUBSTITUTE(実質収支比率等に係る経年分析!I$47,"▲","-")),2)</f>
        <v>56.85</v>
      </c>
      <c r="F20" s="168">
        <f>ROUND(VALUE(SUBSTITUTE(実質収支比率等に係る経年分析!J$47,"▲","-")),2)</f>
        <v>61.27</v>
      </c>
    </row>
    <row r="21" spans="1:11" x14ac:dyDescent="0.15">
      <c r="A21" s="168" t="s">
        <v>54</v>
      </c>
      <c r="B21" s="168">
        <f>IF(ISNUMBER(VALUE(SUBSTITUTE(実質収支比率等に係る経年分析!F$49,"▲","-"))),ROUND(VALUE(SUBSTITUTE(実質収支比率等に係る経年分析!F$49,"▲","-")),2),NA())</f>
        <v>-3.97</v>
      </c>
      <c r="C21" s="168">
        <f>IF(ISNUMBER(VALUE(SUBSTITUTE(実質収支比率等に係る経年分析!G$49,"▲","-"))),ROUND(VALUE(SUBSTITUTE(実質収支比率等に係る経年分析!G$49,"▲","-")),2),NA())</f>
        <v>0.62</v>
      </c>
      <c r="D21" s="168">
        <f>IF(ISNUMBER(VALUE(SUBSTITUTE(実質収支比率等に係る経年分析!H$49,"▲","-"))),ROUND(VALUE(SUBSTITUTE(実質収支比率等に係る経年分析!H$49,"▲","-")),2),NA())</f>
        <v>9.6199999999999992</v>
      </c>
      <c r="E21" s="168">
        <f>IF(ISNUMBER(VALUE(SUBSTITUTE(実質収支比率等に係る経年分析!I$49,"▲","-"))),ROUND(VALUE(SUBSTITUTE(実質収支比率等に係る経年分析!I$49,"▲","-")),2),NA())</f>
        <v>5.82</v>
      </c>
      <c r="F21" s="168">
        <f>IF(ISNUMBER(VALUE(SUBSTITUTE(実質収支比率等に係る経年分析!J$49,"▲","-"))),ROUND(VALUE(SUBSTITUTE(実質収支比率等に係る経年分析!J$49,"▲","-")),2),NA())</f>
        <v>-0.23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牟岐町青少年健全育成センター特別会計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牟岐町後期高齢者医療特別会計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15">
      <c r="A33" s="169" t="str">
        <f>IF(連結実質赤字比率に係る赤字・黒字の構成分析!C$37="",NA(),連結実質赤字比率に係る赤字・黒字の構成分析!C$37)</f>
        <v>牟岐町介護保険特別会計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3.15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3.48</v>
      </c>
    </row>
    <row r="34" spans="1:16" x14ac:dyDescent="0.15">
      <c r="A34" s="169" t="str">
        <f>IF(連結実質赤字比率に係る赤字・黒字の構成分析!C$36="",NA(),連結実質赤字比率に係る赤字・黒字の構成分析!C$36)</f>
        <v>牟岐町国民健康保険特別会計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2.3199999999999998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2.88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4.43</v>
      </c>
    </row>
    <row r="35" spans="1:16" x14ac:dyDescent="0.15">
      <c r="A35" s="169" t="str">
        <f>IF(連結実質赤字比率に係る赤字・黒字の構成分析!C$35="",NA(),連結実質赤字比率に係る赤字・黒字の構成分析!C$35)</f>
        <v>牟岐町簡易水道事業会計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10.050000000000001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12.59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12.29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12.45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346</v>
      </c>
      <c r="E42" s="170"/>
      <c r="F42" s="170"/>
      <c r="G42" s="170">
        <f>'実質公債費比率（分子）の構造'!L$52</f>
        <v>360</v>
      </c>
      <c r="H42" s="170"/>
      <c r="I42" s="170"/>
      <c r="J42" s="170">
        <f>'実質公債費比率（分子）の構造'!M$52</f>
        <v>334</v>
      </c>
      <c r="K42" s="170"/>
      <c r="L42" s="170"/>
      <c r="M42" s="170">
        <f>'実質公債費比率（分子）の構造'!N$52</f>
        <v>301</v>
      </c>
      <c r="N42" s="170"/>
      <c r="O42" s="170"/>
      <c r="P42" s="170">
        <f>'実質公債費比率（分子）の構造'!O$52</f>
        <v>301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10</v>
      </c>
      <c r="C45" s="170"/>
      <c r="D45" s="170"/>
      <c r="E45" s="170">
        <f>'実質公債費比率（分子）の構造'!L$49</f>
        <v>7</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12</v>
      </c>
      <c r="C46" s="170"/>
      <c r="D46" s="170"/>
      <c r="E46" s="170">
        <f>'実質公債費比率（分子）の構造'!L$48</f>
        <v>12</v>
      </c>
      <c r="F46" s="170"/>
      <c r="G46" s="170"/>
      <c r="H46" s="170">
        <f>'実質公債費比率（分子）の構造'!M$48</f>
        <v>12</v>
      </c>
      <c r="I46" s="170"/>
      <c r="J46" s="170"/>
      <c r="K46" s="170">
        <f>'実質公債費比率（分子）の構造'!N$48</f>
        <v>12</v>
      </c>
      <c r="L46" s="170"/>
      <c r="M46" s="170"/>
      <c r="N46" s="170">
        <f>'実質公債費比率（分子）の構造'!O$48</f>
        <v>12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474</v>
      </c>
      <c r="C49" s="170"/>
      <c r="D49" s="170"/>
      <c r="E49" s="170">
        <f>'実質公債費比率（分子）の構造'!L$45</f>
        <v>510</v>
      </c>
      <c r="F49" s="170"/>
      <c r="G49" s="170"/>
      <c r="H49" s="170">
        <f>'実質公債費比率（分子）の構造'!M$45</f>
        <v>482</v>
      </c>
      <c r="I49" s="170"/>
      <c r="J49" s="170"/>
      <c r="K49" s="170">
        <f>'実質公債費比率（分子）の構造'!N$45</f>
        <v>443</v>
      </c>
      <c r="L49" s="170"/>
      <c r="M49" s="170"/>
      <c r="N49" s="170">
        <f>'実質公債費比率（分子）の構造'!O$45</f>
        <v>446</v>
      </c>
      <c r="O49" s="170"/>
      <c r="P49" s="170"/>
    </row>
    <row r="50" spans="1:16" x14ac:dyDescent="0.15">
      <c r="A50" s="170" t="s">
        <v>67</v>
      </c>
      <c r="B50" s="170" t="e">
        <f>NA()</f>
        <v>#N/A</v>
      </c>
      <c r="C50" s="170">
        <f>IF(ISNUMBER('実質公債費比率（分子）の構造'!K$53),'実質公債費比率（分子）の構造'!K$53,NA())</f>
        <v>150</v>
      </c>
      <c r="D50" s="170" t="e">
        <f>NA()</f>
        <v>#N/A</v>
      </c>
      <c r="E50" s="170" t="e">
        <f>NA()</f>
        <v>#N/A</v>
      </c>
      <c r="F50" s="170">
        <f>IF(ISNUMBER('実質公債費比率（分子）の構造'!L$53),'実質公債費比率（分子）の構造'!L$53,NA())</f>
        <v>169</v>
      </c>
      <c r="G50" s="170" t="e">
        <f>NA()</f>
        <v>#N/A</v>
      </c>
      <c r="H50" s="170" t="e">
        <f>NA()</f>
        <v>#N/A</v>
      </c>
      <c r="I50" s="170">
        <f>IF(ISNUMBER('実質公債費比率（分子）の構造'!M$53),'実質公債費比率（分子）の構造'!M$53,NA())</f>
        <v>160</v>
      </c>
      <c r="J50" s="170" t="e">
        <f>NA()</f>
        <v>#N/A</v>
      </c>
      <c r="K50" s="170" t="e">
        <f>NA()</f>
        <v>#N/A</v>
      </c>
      <c r="L50" s="170">
        <f>IF(ISNUMBER('実質公債費比率（分子）の構造'!N$53),'実質公債費比率（分子）の構造'!N$53,NA())</f>
        <v>154</v>
      </c>
      <c r="M50" s="170" t="e">
        <f>NA()</f>
        <v>#N/A</v>
      </c>
      <c r="N50" s="170" t="e">
        <f>NA()</f>
        <v>#N/A</v>
      </c>
      <c r="O50" s="170">
        <f>IF(ISNUMBER('実質公債費比率（分子）の構造'!O$53),'実質公債費比率（分子）の構造'!O$53,NA())</f>
        <v>157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2427</v>
      </c>
      <c r="E56" s="169"/>
      <c r="F56" s="169"/>
      <c r="G56" s="169">
        <f>'将来負担比率（分子）の構造'!J$52</f>
        <v>2619</v>
      </c>
      <c r="H56" s="169"/>
      <c r="I56" s="169"/>
      <c r="J56" s="169">
        <f>'将来負担比率（分子）の構造'!K$52</f>
        <v>2440</v>
      </c>
      <c r="K56" s="169"/>
      <c r="L56" s="169"/>
      <c r="M56" s="169">
        <f>'将来負担比率（分子）の構造'!L$52</f>
        <v>2379</v>
      </c>
      <c r="N56" s="169"/>
      <c r="O56" s="169"/>
      <c r="P56" s="169">
        <f>'将来負担比率（分子）の構造'!M$52</f>
        <v>2264</v>
      </c>
    </row>
    <row r="57" spans="1:16" x14ac:dyDescent="0.15">
      <c r="A57" s="169" t="s">
        <v>42</v>
      </c>
      <c r="B57" s="169"/>
      <c r="C57" s="169"/>
      <c r="D57" s="169">
        <f>'将来負担比率（分子）の構造'!I$51</f>
        <v>40</v>
      </c>
      <c r="E57" s="169"/>
      <c r="F57" s="169"/>
      <c r="G57" s="169">
        <f>'将来負担比率（分子）の構造'!J$51</f>
        <v>31</v>
      </c>
      <c r="H57" s="169"/>
      <c r="I57" s="169"/>
      <c r="J57" s="169">
        <f>'将来負担比率（分子）の構造'!K$51</f>
        <v>25</v>
      </c>
      <c r="K57" s="169"/>
      <c r="L57" s="169"/>
      <c r="M57" s="169">
        <f>'将来負担比率（分子）の構造'!L$51</f>
        <v>18</v>
      </c>
      <c r="N57" s="169"/>
      <c r="O57" s="169"/>
      <c r="P57" s="169">
        <f>'将来負担比率（分子）の構造'!M$51</f>
        <v>21</v>
      </c>
    </row>
    <row r="58" spans="1:16" x14ac:dyDescent="0.15">
      <c r="A58" s="169" t="s">
        <v>41</v>
      </c>
      <c r="B58" s="169"/>
      <c r="C58" s="169"/>
      <c r="D58" s="169">
        <f>'将来負担比率（分子）の構造'!I$50</f>
        <v>1295</v>
      </c>
      <c r="E58" s="169"/>
      <c r="F58" s="169"/>
      <c r="G58" s="169">
        <f>'将来負担比率（分子）の構造'!J$50</f>
        <v>1302</v>
      </c>
      <c r="H58" s="169"/>
      <c r="I58" s="169"/>
      <c r="J58" s="169">
        <f>'将来負担比率（分子）の構造'!K$50</f>
        <v>1478</v>
      </c>
      <c r="K58" s="169"/>
      <c r="L58" s="169"/>
      <c r="M58" s="169">
        <f>'将来負担比率（分子）の構造'!L$50</f>
        <v>1580</v>
      </c>
      <c r="N58" s="169"/>
      <c r="O58" s="169"/>
      <c r="P58" s="169">
        <f>'将来負担比率（分子）の構造'!M$50</f>
        <v>1779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518</v>
      </c>
      <c r="C62" s="169"/>
      <c r="D62" s="169"/>
      <c r="E62" s="169">
        <f>'将来負担比率（分子）の構造'!J$45</f>
        <v>502</v>
      </c>
      <c r="F62" s="169"/>
      <c r="G62" s="169"/>
      <c r="H62" s="169">
        <f>'将来負担比率（分子）の構造'!K$45</f>
        <v>471</v>
      </c>
      <c r="I62" s="169"/>
      <c r="J62" s="169"/>
      <c r="K62" s="169">
        <f>'将来負担比率（分子）の構造'!L$45</f>
        <v>451</v>
      </c>
      <c r="L62" s="169"/>
      <c r="M62" s="169"/>
      <c r="N62" s="169">
        <f>'将来負担比率（分子）の構造'!M$45</f>
        <v>456</v>
      </c>
      <c r="O62" s="169"/>
      <c r="P62" s="169"/>
    </row>
    <row r="63" spans="1:16" x14ac:dyDescent="0.15">
      <c r="A63" s="169" t="s">
        <v>34</v>
      </c>
      <c r="B63" s="169">
        <f>'将来負担比率（分子）の構造'!I$44</f>
        <v>12</v>
      </c>
      <c r="C63" s="169"/>
      <c r="D63" s="169"/>
      <c r="E63" s="169">
        <f>'将来負担比率（分子）の構造'!J$44</f>
        <v>0</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121</v>
      </c>
      <c r="C64" s="169"/>
      <c r="D64" s="169"/>
      <c r="E64" s="169">
        <f>'将来負担比率（分子）の構造'!J$43</f>
        <v>110</v>
      </c>
      <c r="F64" s="169"/>
      <c r="G64" s="169"/>
      <c r="H64" s="169">
        <f>'将来負担比率（分子）の構造'!K$43</f>
        <v>122</v>
      </c>
      <c r="I64" s="169"/>
      <c r="J64" s="169"/>
      <c r="K64" s="169">
        <f>'将来負担比率（分子）の構造'!L$43</f>
        <v>200</v>
      </c>
      <c r="L64" s="169"/>
      <c r="M64" s="169"/>
      <c r="N64" s="169">
        <f>'将来負担比率（分子）の構造'!M$43</f>
        <v>170</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4039</v>
      </c>
      <c r="C66" s="169"/>
      <c r="D66" s="169"/>
      <c r="E66" s="169">
        <f>'将来負担比率（分子）の構造'!J$41</f>
        <v>4009</v>
      </c>
      <c r="F66" s="169"/>
      <c r="G66" s="169"/>
      <c r="H66" s="169">
        <f>'将来負担比率（分子）の構造'!K$41</f>
        <v>3720</v>
      </c>
      <c r="I66" s="169"/>
      <c r="J66" s="169"/>
      <c r="K66" s="169">
        <f>'将来負担比率（分子）の構造'!L$41</f>
        <v>3448</v>
      </c>
      <c r="L66" s="169"/>
      <c r="M66" s="169"/>
      <c r="N66" s="169">
        <f>'将来負担比率（分子）の構造'!M$41</f>
        <v>3265</v>
      </c>
      <c r="O66" s="169"/>
      <c r="P66" s="169"/>
    </row>
    <row r="67" spans="1:16" x14ac:dyDescent="0.15">
      <c r="A67" s="169" t="s">
        <v>71</v>
      </c>
      <c r="B67" s="169" t="e">
        <f>NA()</f>
        <v>#N/A</v>
      </c>
      <c r="C67" s="169">
        <f>IF(ISNUMBER('将来負担比率（分子）の構造'!I$53), IF('将来負担比率（分子）の構造'!I$53 &lt; 0, 0, '将来負担比率（分子）の構造'!I$53), NA())</f>
        <v>928</v>
      </c>
      <c r="D67" s="169" t="e">
        <f>NA()</f>
        <v>#N/A</v>
      </c>
      <c r="E67" s="169" t="e">
        <f>NA()</f>
        <v>#N/A</v>
      </c>
      <c r="F67" s="169">
        <f>IF(ISNUMBER('将来負担比率（分子）の構造'!J$53), IF('将来負担比率（分子）の構造'!J$53 &lt; 0, 0, '将来負担比率（分子）の構造'!J$53), NA())</f>
        <v>670</v>
      </c>
      <c r="G67" s="169" t="e">
        <f>NA()</f>
        <v>#N/A</v>
      </c>
      <c r="H67" s="169" t="e">
        <f>NA()</f>
        <v>#N/A</v>
      </c>
      <c r="I67" s="169">
        <f>IF(ISNUMBER('将来負担比率（分子）の構造'!K$53), IF('将来負担比率（分子）の構造'!K$53 &lt; 0, 0, '将来負担比率（分子）の構造'!K$53), NA())</f>
        <v>370</v>
      </c>
      <c r="J67" s="169" t="e">
        <f>NA()</f>
        <v>#N/A</v>
      </c>
      <c r="K67" s="169" t="e">
        <f>NA()</f>
        <v>#N/A</v>
      </c>
      <c r="L67" s="169">
        <f>IF(ISNUMBER('将来負担比率（分子）の構造'!L$53), IF('将来負担比率（分子）の構造'!L$53 &lt; 0, 0, '将来負担比率（分子）の構造'!L$53), NA())</f>
        <v>122</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1200</v>
      </c>
      <c r="C72" s="173">
        <f>基金残高に係る経年分析!G55</f>
        <v>1300</v>
      </c>
      <c r="D72" s="173">
        <f>基金残高に係る経年分析!H55</f>
        <v>1400</v>
      </c>
    </row>
    <row r="73" spans="1:16" x14ac:dyDescent="0.15">
      <c r="A73" s="172" t="s">
        <v>74</v>
      </c>
      <c r="B73" s="173">
        <f>基金残高に係る経年分析!F56</f>
        <v>222</v>
      </c>
      <c r="C73" s="173">
        <f>基金残高に係る経年分析!G56</f>
        <v>222</v>
      </c>
      <c r="D73" s="173">
        <f>基金残高に係る経年分析!H56</f>
        <v>320</v>
      </c>
    </row>
    <row r="74" spans="1:16" x14ac:dyDescent="0.15">
      <c r="A74" s="172" t="s">
        <v>75</v>
      </c>
      <c r="B74" s="173">
        <f>基金残高に係る経年分析!F57</f>
        <v>38</v>
      </c>
      <c r="C74" s="173">
        <f>基金残高に係る経年分析!G57</f>
        <v>39</v>
      </c>
      <c r="D74" s="173">
        <f>基金残高に係る経年分析!H57</f>
        <v>42</v>
      </c>
    </row>
  </sheetData>
  <sheetProtection algorithmName="SHA-512" hashValue="KEUZBBQ9wit2bYjVp6x9zOwYYwcYEyBAPJZb4ZsJv4hOn4KfG1qp56wjT4ySHP8j7fokZj/Uh9bjvVM0EIx3kg==" saltValue="5bsCbFR8CTPlD4FY1ADp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原田 理絵</cp:lastModifiedBy>
  <cp:lastPrinted>2025-03-11T01:49:36Z</cp:lastPrinted>
  <dcterms:created xsi:type="dcterms:W3CDTF">2025-02-19T04:26:39Z</dcterms:created>
  <dcterms:modified xsi:type="dcterms:W3CDTF">2025-03-11T01:50:22Z</dcterms:modified>
  <cp:category/>
</cp:coreProperties>
</file>